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8" yWindow="456" windowWidth="18864" windowHeight="6816"/>
  </bookViews>
  <sheets>
    <sheet name="EPE33E 3. test" sheetId="1" r:id="rId1"/>
  </sheets>
  <calcPr calcId="125725"/>
</workbook>
</file>

<file path=xl/calcChain.xml><?xml version="1.0" encoding="utf-8"?>
<calcChain xmlns="http://schemas.openxmlformats.org/spreadsheetml/2006/main">
  <c r="P34" i="1"/>
  <c r="P35"/>
  <c r="P36"/>
  <c r="P37"/>
  <c r="P44"/>
  <c r="P45"/>
  <c r="P46"/>
  <c r="P47"/>
  <c r="P48"/>
  <c r="P49"/>
  <c r="P50"/>
  <c r="P51"/>
  <c r="P43"/>
  <c r="P41"/>
  <c r="P33"/>
  <c r="P32"/>
  <c r="P30"/>
  <c r="P29"/>
  <c r="P27"/>
  <c r="P25"/>
  <c r="P24"/>
  <c r="P22"/>
  <c r="P21"/>
  <c r="P19"/>
  <c r="P18"/>
  <c r="P11"/>
  <c r="P10"/>
  <c r="P7"/>
  <c r="P3"/>
  <c r="P4"/>
  <c r="P2"/>
  <c r="O44"/>
  <c r="O45"/>
  <c r="O46"/>
  <c r="O47"/>
  <c r="O48"/>
  <c r="O49"/>
  <c r="O50"/>
  <c r="O51"/>
  <c r="O33"/>
  <c r="O34"/>
  <c r="O35"/>
  <c r="O36"/>
  <c r="O37"/>
  <c r="O38"/>
  <c r="O53"/>
  <c r="O43"/>
  <c r="O41"/>
  <c r="O40"/>
  <c r="O32"/>
  <c r="O30"/>
  <c r="O29"/>
  <c r="O28"/>
  <c r="O27"/>
  <c r="O25"/>
  <c r="O24"/>
  <c r="O22"/>
  <c r="O21"/>
  <c r="O18"/>
  <c r="O19"/>
  <c r="O16"/>
  <c r="O15"/>
  <c r="O11"/>
  <c r="O10"/>
  <c r="O9"/>
  <c r="O7"/>
  <c r="O3"/>
  <c r="O4"/>
  <c r="O2"/>
  <c r="J48"/>
  <c r="J46"/>
  <c r="J2"/>
  <c r="J3"/>
  <c r="J16"/>
  <c r="J36"/>
  <c r="J17"/>
  <c r="J37"/>
  <c r="J7"/>
  <c r="J27"/>
  <c r="J34"/>
  <c r="J43"/>
  <c r="J22"/>
  <c r="J50"/>
  <c r="J11"/>
  <c r="J21"/>
  <c r="J18"/>
  <c r="J32"/>
  <c r="J6"/>
  <c r="J23"/>
  <c r="J25"/>
  <c r="J42"/>
  <c r="J9"/>
  <c r="J49"/>
  <c r="J51"/>
  <c r="J15"/>
  <c r="J19"/>
  <c r="J24"/>
  <c r="J28"/>
  <c r="J31"/>
  <c r="J53"/>
  <c r="J13"/>
  <c r="J45"/>
  <c r="J30"/>
  <c r="J5"/>
  <c r="J10"/>
  <c r="J35"/>
  <c r="J47"/>
  <c r="J14"/>
  <c r="J20"/>
  <c r="J4"/>
  <c r="J40"/>
  <c r="J44"/>
  <c r="J38"/>
  <c r="J52"/>
  <c r="J26"/>
  <c r="J33"/>
  <c r="J41"/>
  <c r="J8"/>
  <c r="J12"/>
  <c r="J39"/>
  <c r="J29"/>
  <c r="H54"/>
  <c r="I3" s="1"/>
  <c r="F54"/>
  <c r="G3" s="1"/>
  <c r="D54"/>
  <c r="E3" s="1"/>
  <c r="E31" l="1"/>
  <c r="E42"/>
  <c r="E47"/>
  <c r="E36"/>
  <c r="E26"/>
  <c r="E50"/>
  <c r="G18"/>
  <c r="E4"/>
  <c r="E51"/>
  <c r="E7"/>
  <c r="G35"/>
  <c r="G16"/>
  <c r="E12"/>
  <c r="E40"/>
  <c r="E30"/>
  <c r="E15"/>
  <c r="E32"/>
  <c r="E27"/>
  <c r="E46"/>
  <c r="G4"/>
  <c r="G51"/>
  <c r="G7"/>
  <c r="G8"/>
  <c r="G45"/>
  <c r="G48"/>
  <c r="E8"/>
  <c r="E45"/>
  <c r="E18"/>
  <c r="E48"/>
  <c r="G25"/>
  <c r="E52"/>
  <c r="E35"/>
  <c r="E28"/>
  <c r="E25"/>
  <c r="E22"/>
  <c r="E16"/>
  <c r="G52"/>
  <c r="G28"/>
  <c r="G22"/>
  <c r="I8"/>
  <c r="I52"/>
  <c r="I4"/>
  <c r="I35"/>
  <c r="I45"/>
  <c r="I28"/>
  <c r="I51"/>
  <c r="I25"/>
  <c r="I18"/>
  <c r="I22"/>
  <c r="I7"/>
  <c r="I16"/>
  <c r="I48"/>
  <c r="G12"/>
  <c r="G26"/>
  <c r="G40"/>
  <c r="G47"/>
  <c r="G30"/>
  <c r="G31"/>
  <c r="G15"/>
  <c r="G42"/>
  <c r="G32"/>
  <c r="G50"/>
  <c r="G27"/>
  <c r="G36"/>
  <c r="G46"/>
  <c r="I12"/>
  <c r="I26"/>
  <c r="I40"/>
  <c r="I47"/>
  <c r="I30"/>
  <c r="I31"/>
  <c r="I15"/>
  <c r="I42"/>
  <c r="I32"/>
  <c r="I50"/>
  <c r="I27"/>
  <c r="I36"/>
  <c r="I46"/>
  <c r="E39"/>
  <c r="E33"/>
  <c r="E44"/>
  <c r="E14"/>
  <c r="E5"/>
  <c r="E53"/>
  <c r="E19"/>
  <c r="E9"/>
  <c r="E6"/>
  <c r="E11"/>
  <c r="E34"/>
  <c r="E17"/>
  <c r="E2"/>
  <c r="G39"/>
  <c r="G33"/>
  <c r="G44"/>
  <c r="G14"/>
  <c r="G5"/>
  <c r="G53"/>
  <c r="G19"/>
  <c r="G9"/>
  <c r="G6"/>
  <c r="G11"/>
  <c r="G34"/>
  <c r="G17"/>
  <c r="G2"/>
  <c r="I39"/>
  <c r="I33"/>
  <c r="I44"/>
  <c r="I14"/>
  <c r="I5"/>
  <c r="I53"/>
  <c r="I19"/>
  <c r="I9"/>
  <c r="I6"/>
  <c r="I11"/>
  <c r="I34"/>
  <c r="I17"/>
  <c r="I2"/>
  <c r="E29"/>
  <c r="E41"/>
  <c r="E38"/>
  <c r="E20"/>
  <c r="E10"/>
  <c r="E13"/>
  <c r="E24"/>
  <c r="E49"/>
  <c r="E23"/>
  <c r="E21"/>
  <c r="E43"/>
  <c r="E37"/>
  <c r="G29"/>
  <c r="G41"/>
  <c r="G38"/>
  <c r="G20"/>
  <c r="G10"/>
  <c r="G13"/>
  <c r="G24"/>
  <c r="G49"/>
  <c r="G23"/>
  <c r="G21"/>
  <c r="G43"/>
  <c r="G37"/>
  <c r="I29"/>
  <c r="I41"/>
  <c r="I38"/>
  <c r="I20"/>
  <c r="I10"/>
  <c r="I13"/>
  <c r="I24"/>
  <c r="I49"/>
  <c r="I23"/>
  <c r="I21"/>
  <c r="I43"/>
  <c r="I37"/>
  <c r="J54"/>
  <c r="L46" l="1"/>
  <c r="L36"/>
  <c r="L27"/>
  <c r="L50"/>
  <c r="L32"/>
  <c r="L42"/>
  <c r="L15"/>
  <c r="L31"/>
  <c r="L30"/>
  <c r="L47"/>
  <c r="L40"/>
  <c r="L26"/>
  <c r="L12"/>
  <c r="L48"/>
  <c r="L16"/>
  <c r="L7"/>
  <c r="L22"/>
  <c r="L18"/>
  <c r="L25"/>
  <c r="L51"/>
  <c r="L28"/>
  <c r="L45"/>
  <c r="L35"/>
  <c r="L4"/>
  <c r="L52"/>
  <c r="L8"/>
  <c r="L3"/>
  <c r="L37"/>
  <c r="L43"/>
  <c r="L21"/>
  <c r="L23"/>
  <c r="L49"/>
  <c r="L24"/>
  <c r="L13"/>
  <c r="L10"/>
  <c r="L20"/>
  <c r="L38"/>
  <c r="L41"/>
  <c r="L29"/>
  <c r="L2"/>
  <c r="L17"/>
  <c r="L34"/>
  <c r="L11"/>
  <c r="L6"/>
  <c r="L9"/>
  <c r="L19"/>
  <c r="L53"/>
  <c r="L5"/>
  <c r="L14"/>
  <c r="L44"/>
  <c r="L33"/>
  <c r="L39"/>
</calcChain>
</file>

<file path=xl/sharedStrings.xml><?xml version="1.0" encoding="utf-8"?>
<sst xmlns="http://schemas.openxmlformats.org/spreadsheetml/2006/main" count="225" uniqueCount="131">
  <si>
    <t>Barchánková</t>
  </si>
  <si>
    <t>Karolína</t>
  </si>
  <si>
    <t>Brůžová</t>
  </si>
  <si>
    <t>Nikola</t>
  </si>
  <si>
    <t>Maťáková</t>
  </si>
  <si>
    <t>Adéla</t>
  </si>
  <si>
    <t>Strnadová</t>
  </si>
  <si>
    <t>Náglová</t>
  </si>
  <si>
    <t>Barbora</t>
  </si>
  <si>
    <t>Kopecká</t>
  </si>
  <si>
    <t>Zlata</t>
  </si>
  <si>
    <t>Nitschová</t>
  </si>
  <si>
    <t>Kristýna</t>
  </si>
  <si>
    <t>Tellingerová</t>
  </si>
  <si>
    <t>Aneta</t>
  </si>
  <si>
    <t>Bydžovská</t>
  </si>
  <si>
    <t>Provotorov</t>
  </si>
  <si>
    <t>Evgeny</t>
  </si>
  <si>
    <t>Kolářová</t>
  </si>
  <si>
    <t>Kateřina</t>
  </si>
  <si>
    <t>Laho</t>
  </si>
  <si>
    <t>David</t>
  </si>
  <si>
    <t>Vorobyeva</t>
  </si>
  <si>
    <t>Dariya</t>
  </si>
  <si>
    <t>Junková</t>
  </si>
  <si>
    <t>Jelínek</t>
  </si>
  <si>
    <t>Jakub</t>
  </si>
  <si>
    <t>Kovář</t>
  </si>
  <si>
    <t>Hlaváčová</t>
  </si>
  <si>
    <t>Markéta</t>
  </si>
  <si>
    <t>Godočíková</t>
  </si>
  <si>
    <t>Zuzana</t>
  </si>
  <si>
    <t>Šanderová</t>
  </si>
  <si>
    <t>Ionova</t>
  </si>
  <si>
    <t>Nadezda</t>
  </si>
  <si>
    <t>Šticová</t>
  </si>
  <si>
    <t>Kříž</t>
  </si>
  <si>
    <t>Michal</t>
  </si>
  <si>
    <t>Wernerová</t>
  </si>
  <si>
    <t>Petra</t>
  </si>
  <si>
    <t>Matz</t>
  </si>
  <si>
    <t>Tomáš</t>
  </si>
  <si>
    <t>Plochová</t>
  </si>
  <si>
    <t>Tereza</t>
  </si>
  <si>
    <t>Hron</t>
  </si>
  <si>
    <t>James</t>
  </si>
  <si>
    <t>Augustin</t>
  </si>
  <si>
    <t>Neuwirthová</t>
  </si>
  <si>
    <t>Hořenín</t>
  </si>
  <si>
    <t>Jan</t>
  </si>
  <si>
    <t>Řehák</t>
  </si>
  <si>
    <t>Michael</t>
  </si>
  <si>
    <t>Mézlová</t>
  </si>
  <si>
    <t>Ingeborg</t>
  </si>
  <si>
    <t>Kubešová</t>
  </si>
  <si>
    <t>Rejzková</t>
  </si>
  <si>
    <t>Michaela</t>
  </si>
  <si>
    <t>Severová</t>
  </si>
  <si>
    <t>Julie</t>
  </si>
  <si>
    <t>Ivanova</t>
  </si>
  <si>
    <t>Anna</t>
  </si>
  <si>
    <t>Bíbová</t>
  </si>
  <si>
    <t>Nicola</t>
  </si>
  <si>
    <t>Rahmanova</t>
  </si>
  <si>
    <t>Irada</t>
  </si>
  <si>
    <t>Mikulenková</t>
  </si>
  <si>
    <t>Šorm</t>
  </si>
  <si>
    <t>Brzák</t>
  </si>
  <si>
    <t>Marek</t>
  </si>
  <si>
    <t>Aišmannová</t>
  </si>
  <si>
    <t>Boykova</t>
  </si>
  <si>
    <t>Braun</t>
  </si>
  <si>
    <t>Mariia</t>
  </si>
  <si>
    <t>Zobánková</t>
  </si>
  <si>
    <t>Dvoryadkina</t>
  </si>
  <si>
    <t>Valeriya</t>
  </si>
  <si>
    <t>Mikhailova</t>
  </si>
  <si>
    <t>Valeriia</t>
  </si>
  <si>
    <t>Čelustková</t>
  </si>
  <si>
    <t>Hana</t>
  </si>
  <si>
    <t>Pekárková</t>
  </si>
  <si>
    <t>Veselá</t>
  </si>
  <si>
    <t>Křížová</t>
  </si>
  <si>
    <t>Lucie</t>
  </si>
  <si>
    <t>Procházka</t>
  </si>
  <si>
    <t>Martin</t>
  </si>
  <si>
    <t>Tsiuleneva</t>
  </si>
  <si>
    <t>Alina</t>
  </si>
  <si>
    <t>3. test</t>
  </si>
  <si>
    <t>1. test</t>
  </si>
  <si>
    <t>2. test</t>
  </si>
  <si>
    <t>Celkem</t>
  </si>
  <si>
    <t>pořadí</t>
  </si>
  <si>
    <t>body</t>
  </si>
  <si>
    <t>+3</t>
  </si>
  <si>
    <t>+2</t>
  </si>
  <si>
    <t>+1</t>
  </si>
  <si>
    <t>0</t>
  </si>
  <si>
    <t>-1</t>
  </si>
  <si>
    <t>-2</t>
  </si>
  <si>
    <t>-3</t>
  </si>
  <si>
    <t>nelze</t>
  </si>
  <si>
    <t>1-2</t>
  </si>
  <si>
    <t>4-7</t>
  </si>
  <si>
    <t>10-13</t>
  </si>
  <si>
    <t>14-15</t>
  </si>
  <si>
    <t>25-26</t>
  </si>
  <si>
    <t>27-32</t>
  </si>
  <si>
    <t>42-43</t>
  </si>
  <si>
    <t>50-51</t>
  </si>
  <si>
    <t>příjmení</t>
  </si>
  <si>
    <t>křestní jméno</t>
  </si>
  <si>
    <t>% z průměru</t>
  </si>
  <si>
    <t>% z celkového průměru</t>
  </si>
  <si>
    <t>Průměr</t>
  </si>
  <si>
    <t>17</t>
  </si>
  <si>
    <t>18</t>
  </si>
  <si>
    <t>20-22</t>
  </si>
  <si>
    <t>23-24</t>
  </si>
  <si>
    <t>33</t>
  </si>
  <si>
    <t>34-35</t>
  </si>
  <si>
    <t>36-38</t>
  </si>
  <si>
    <t>39-40</t>
  </si>
  <si>
    <t>41</t>
  </si>
  <si>
    <t>44-46</t>
  </si>
  <si>
    <t>47</t>
  </si>
  <si>
    <t>48-49</t>
  </si>
  <si>
    <t>Zkouška I.</t>
  </si>
  <si>
    <t>známka před ústní zk.</t>
  </si>
  <si>
    <t>NE (kvalifikace)</t>
  </si>
  <si>
    <t>body po korekci</t>
  </si>
</sst>
</file>

<file path=xl/styles.xml><?xml version="1.0" encoding="utf-8"?>
<styleSheet xmlns="http://schemas.openxmlformats.org/spreadsheetml/2006/main">
  <numFmts count="3">
    <numFmt numFmtId="164" formatCode="0.0%"/>
    <numFmt numFmtId="169" formatCode="0.000"/>
    <numFmt numFmtId="170" formatCode="0.0"/>
  </numFmts>
  <fonts count="11">
    <font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49" fontId="3" fillId="0" borderId="2" xfId="0" applyNumberFormat="1" applyFont="1" applyBorder="1"/>
    <xf numFmtId="0" fontId="4" fillId="0" borderId="2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/>
    <xf numFmtId="49" fontId="3" fillId="0" borderId="1" xfId="0" applyNumberFormat="1" applyFont="1" applyBorder="1"/>
    <xf numFmtId="0" fontId="6" fillId="0" borderId="0" xfId="0" applyFont="1"/>
    <xf numFmtId="0" fontId="7" fillId="0" borderId="1" xfId="0" applyFont="1" applyBorder="1"/>
    <xf numFmtId="9" fontId="8" fillId="0" borderId="3" xfId="1" applyFont="1" applyBorder="1"/>
    <xf numFmtId="49" fontId="9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6" fillId="0" borderId="0" xfId="0" applyNumberFormat="1" applyFont="1"/>
    <xf numFmtId="2" fontId="10" fillId="0" borderId="0" xfId="0" applyNumberFormat="1" applyFont="1"/>
    <xf numFmtId="164" fontId="8" fillId="0" borderId="3" xfId="1" applyNumberFormat="1" applyFont="1" applyBorder="1"/>
    <xf numFmtId="2" fontId="4" fillId="0" borderId="0" xfId="0" applyNumberFormat="1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9" fontId="4" fillId="0" borderId="0" xfId="0" applyNumberFormat="1" applyFont="1"/>
    <xf numFmtId="0" fontId="9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70" fontId="0" fillId="0" borderId="0" xfId="0" applyNumberFormat="1"/>
  </cellXfs>
  <cellStyles count="2">
    <cellStyle name="normální" xfId="0" builtinId="0"/>
    <cellStyle name="pro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34" workbookViewId="0">
      <selection activeCell="B55" sqref="B55"/>
    </sheetView>
  </sheetViews>
  <sheetFormatPr defaultRowHeight="14.4"/>
  <cols>
    <col min="1" max="1" width="8.88671875" style="23"/>
    <col min="2" max="2" width="13.77734375" style="4" customWidth="1"/>
    <col min="3" max="3" width="12.5546875" style="7" customWidth="1"/>
    <col min="4" max="4" width="8.88671875" style="4" hidden="1" customWidth="1"/>
    <col min="5" max="5" width="12.5546875" style="17" hidden="1" customWidth="1"/>
    <col min="6" max="6" width="0" style="4" hidden="1" customWidth="1"/>
    <col min="7" max="7" width="12.5546875" style="17" hidden="1" customWidth="1"/>
    <col min="8" max="8" width="0" style="4" hidden="1" customWidth="1"/>
    <col min="9" max="9" width="12.5546875" style="17" hidden="1" customWidth="1"/>
    <col min="10" max="10" width="8.88671875" style="6"/>
    <col min="11" max="11" width="8.88671875" style="19"/>
    <col min="12" max="12" width="12.5546875" style="17" customWidth="1"/>
    <col min="13" max="13" width="8.88671875" style="27"/>
    <col min="14" max="14" width="8.88671875" style="4"/>
    <col min="15" max="15" width="14.88671875" style="4" customWidth="1"/>
    <col min="16" max="16" width="19.77734375" style="4" customWidth="1"/>
    <col min="18" max="16384" width="8.88671875" style="4"/>
  </cols>
  <sheetData>
    <row r="1" spans="1:16">
      <c r="A1" s="8" t="s">
        <v>92</v>
      </c>
      <c r="B1" s="5" t="s">
        <v>110</v>
      </c>
      <c r="C1" s="13" t="s">
        <v>111</v>
      </c>
      <c r="D1" s="5" t="s">
        <v>89</v>
      </c>
      <c r="E1" s="17" t="s">
        <v>112</v>
      </c>
      <c r="F1" s="5" t="s">
        <v>90</v>
      </c>
      <c r="G1" s="17" t="s">
        <v>112</v>
      </c>
      <c r="H1" s="5" t="s">
        <v>88</v>
      </c>
      <c r="I1" s="17" t="s">
        <v>112</v>
      </c>
      <c r="J1" s="1" t="s">
        <v>91</v>
      </c>
      <c r="K1" s="19" t="s">
        <v>93</v>
      </c>
      <c r="L1" s="17" t="s">
        <v>113</v>
      </c>
      <c r="N1" s="4" t="s">
        <v>127</v>
      </c>
      <c r="O1" s="4" t="s">
        <v>130</v>
      </c>
      <c r="P1" s="4" t="s">
        <v>128</v>
      </c>
    </row>
    <row r="2" spans="1:16" s="12" customFormat="1">
      <c r="A2" s="21" t="s">
        <v>103</v>
      </c>
      <c r="B2" s="11" t="s">
        <v>69</v>
      </c>
      <c r="C2" s="14" t="s">
        <v>43</v>
      </c>
      <c r="D2" s="9">
        <v>10</v>
      </c>
      <c r="E2" s="18">
        <f>D2/$D$54</f>
        <v>1.1624008047390186</v>
      </c>
      <c r="F2" s="9">
        <v>9</v>
      </c>
      <c r="G2" s="18">
        <f>F2/$F$54</f>
        <v>1.1697075731067235</v>
      </c>
      <c r="H2" s="9">
        <v>9</v>
      </c>
      <c r="I2" s="18">
        <f>H2/$H$54</f>
        <v>1.2134726579718411</v>
      </c>
      <c r="J2" s="10">
        <f>D2+F2+H2</f>
        <v>28</v>
      </c>
      <c r="K2" s="20" t="s">
        <v>94</v>
      </c>
      <c r="L2" s="26">
        <f>J2/$J$54</f>
        <v>1.1807447774750226</v>
      </c>
      <c r="M2" s="28"/>
      <c r="N2" s="12">
        <v>19.222999999999999</v>
      </c>
      <c r="O2" s="32">
        <f>TRUNC(N2)+K2</f>
        <v>22</v>
      </c>
      <c r="P2" s="33">
        <f>IF(O2&gt;=20,1,IF(O2=19,"1-",IF(O2=18,2,IF(O2=17,"2-",IF(O2=16,3,IF(O2=15,"3-","NE"))))))</f>
        <v>1</v>
      </c>
    </row>
    <row r="3" spans="1:16">
      <c r="A3" s="22" t="s">
        <v>103</v>
      </c>
      <c r="B3" s="2" t="s">
        <v>46</v>
      </c>
      <c r="C3" s="15" t="s">
        <v>21</v>
      </c>
      <c r="D3" s="3">
        <v>10</v>
      </c>
      <c r="E3" s="18">
        <f>D3/$D$54</f>
        <v>1.1624008047390186</v>
      </c>
      <c r="F3" s="3">
        <v>10</v>
      </c>
      <c r="G3" s="18">
        <f>F3/$F$54</f>
        <v>1.2996750812296927</v>
      </c>
      <c r="H3" s="3">
        <v>8</v>
      </c>
      <c r="I3" s="18">
        <f>H3/$H$54</f>
        <v>1.0786423626416366</v>
      </c>
      <c r="J3" s="10">
        <f>D3+F3+H3</f>
        <v>28</v>
      </c>
      <c r="K3" s="19" t="s">
        <v>94</v>
      </c>
      <c r="L3" s="26">
        <f>J3/$J$54</f>
        <v>1.1807447774750226</v>
      </c>
      <c r="M3" s="29"/>
      <c r="N3" s="4">
        <v>20.332999999999998</v>
      </c>
      <c r="O3" s="32">
        <f t="shared" ref="O3:O4" si="0">TRUNC(N3)+K3</f>
        <v>23</v>
      </c>
      <c r="P3" s="33">
        <f t="shared" ref="P3:P4" si="1">IF(O3&gt;=20,1,IF(O3=19,"1-",IF(O3=18,2,IF(O3=17,"2-",IF(O3=16,3,IF(O3=15,"3-","NE"))))))</f>
        <v>1</v>
      </c>
    </row>
    <row r="4" spans="1:16">
      <c r="A4" s="22" t="s">
        <v>108</v>
      </c>
      <c r="B4" s="2" t="s">
        <v>0</v>
      </c>
      <c r="C4" s="15" t="s">
        <v>1</v>
      </c>
      <c r="D4" s="3">
        <v>9</v>
      </c>
      <c r="E4" s="18">
        <f>D4/$D$54</f>
        <v>1.0461607242651167</v>
      </c>
      <c r="F4" s="3">
        <v>7</v>
      </c>
      <c r="G4" s="18">
        <f>F4/$F$54</f>
        <v>0.90977255686078484</v>
      </c>
      <c r="H4" s="3">
        <v>4.5</v>
      </c>
      <c r="I4" s="18">
        <f>H4/$H$54</f>
        <v>0.60673632898592056</v>
      </c>
      <c r="J4" s="10">
        <f>D4+F4+H4</f>
        <v>20.5</v>
      </c>
      <c r="K4" s="19" t="s">
        <v>99</v>
      </c>
      <c r="L4" s="26">
        <f>J4/$J$54</f>
        <v>0.86447385493707019</v>
      </c>
      <c r="M4" s="28"/>
      <c r="N4" s="4">
        <v>20.231999999999999</v>
      </c>
      <c r="O4" s="32">
        <f t="shared" si="0"/>
        <v>18</v>
      </c>
      <c r="P4" s="33">
        <f t="shared" si="1"/>
        <v>2</v>
      </c>
    </row>
    <row r="5" spans="1:16">
      <c r="A5" s="22" t="s">
        <v>121</v>
      </c>
      <c r="B5" s="2" t="s">
        <v>61</v>
      </c>
      <c r="C5" s="15" t="s">
        <v>62</v>
      </c>
      <c r="D5" s="3">
        <v>9</v>
      </c>
      <c r="E5" s="18">
        <f>D5/$D$54</f>
        <v>1.0461607242651167</v>
      </c>
      <c r="F5" s="3">
        <v>7</v>
      </c>
      <c r="G5" s="18">
        <f>F5/$F$54</f>
        <v>0.90977255686078484</v>
      </c>
      <c r="H5" s="3">
        <v>6</v>
      </c>
      <c r="I5" s="18">
        <f>H5/$H$54</f>
        <v>0.80898177198122745</v>
      </c>
      <c r="J5" s="10">
        <f>D5+F5+H5</f>
        <v>22</v>
      </c>
      <c r="K5" s="19" t="s">
        <v>99</v>
      </c>
      <c r="L5" s="26">
        <f>J5/$J$54</f>
        <v>0.92772803944466065</v>
      </c>
      <c r="M5" s="29"/>
    </row>
    <row r="6" spans="1:16">
      <c r="A6" s="22" t="s">
        <v>117</v>
      </c>
      <c r="B6" s="2" t="s">
        <v>70</v>
      </c>
      <c r="C6" s="15" t="s">
        <v>60</v>
      </c>
      <c r="D6" s="3">
        <v>8</v>
      </c>
      <c r="E6" s="18">
        <f>D6/$D$54</f>
        <v>0.92992064379121486</v>
      </c>
      <c r="F6" s="3">
        <v>9</v>
      </c>
      <c r="G6" s="18">
        <f>F6/$F$54</f>
        <v>1.1697075731067235</v>
      </c>
      <c r="H6" s="3">
        <v>8.5</v>
      </c>
      <c r="I6" s="18">
        <f>H6/$H$54</f>
        <v>1.146057510306739</v>
      </c>
      <c r="J6" s="10">
        <f>D6+F6+H6</f>
        <v>25.5</v>
      </c>
      <c r="K6" s="19" t="s">
        <v>96</v>
      </c>
      <c r="L6" s="26">
        <f>J6/$J$54</f>
        <v>1.0753211366290385</v>
      </c>
      <c r="M6" s="28"/>
    </row>
    <row r="7" spans="1:16">
      <c r="A7" s="22" t="s">
        <v>104</v>
      </c>
      <c r="B7" s="2" t="s">
        <v>71</v>
      </c>
      <c r="C7" s="15" t="s">
        <v>72</v>
      </c>
      <c r="D7" s="3">
        <v>10</v>
      </c>
      <c r="E7" s="18">
        <f>D7/$D$54</f>
        <v>1.1624008047390186</v>
      </c>
      <c r="F7" s="3">
        <v>10</v>
      </c>
      <c r="G7" s="18">
        <f>F7/$F$54</f>
        <v>1.2996750812296927</v>
      </c>
      <c r="H7" s="3">
        <v>7</v>
      </c>
      <c r="I7" s="18">
        <f>H7/$H$54</f>
        <v>0.94381206731143208</v>
      </c>
      <c r="J7" s="10">
        <f>D7+F7+H7</f>
        <v>27</v>
      </c>
      <c r="K7" s="19" t="s">
        <v>95</v>
      </c>
      <c r="L7" s="26">
        <f>J7/$J$54</f>
        <v>1.138575321136629</v>
      </c>
      <c r="M7" s="29"/>
      <c r="N7" s="4">
        <v>18.233000000000001</v>
      </c>
      <c r="O7" s="32">
        <f t="shared" ref="O7" si="2">TRUNC(N7)+K7</f>
        <v>20</v>
      </c>
      <c r="P7" s="33">
        <f t="shared" ref="P7" si="3">IF(O7&gt;=20,1,IF(O7=19,"1-",IF(O7=18,2,IF(O7=17,"2-",IF(O7=16,3,IF(O7=15,"3-","NE"))))))</f>
        <v>1</v>
      </c>
    </row>
    <row r="8" spans="1:16">
      <c r="A8" s="22" t="s">
        <v>109</v>
      </c>
      <c r="B8" s="2" t="s">
        <v>2</v>
      </c>
      <c r="C8" s="15" t="s">
        <v>3</v>
      </c>
      <c r="D8" s="3">
        <v>8</v>
      </c>
      <c r="E8" s="18">
        <f>D8/$D$54</f>
        <v>0.92992064379121486</v>
      </c>
      <c r="F8" s="3">
        <v>0</v>
      </c>
      <c r="G8" s="18">
        <f>F8/$F$54</f>
        <v>0</v>
      </c>
      <c r="H8" s="3">
        <v>6.5</v>
      </c>
      <c r="I8" s="18">
        <f>H8/$H$54</f>
        <v>0.87639691964632982</v>
      </c>
      <c r="J8" s="10">
        <f>D8+F8+H8</f>
        <v>14.5</v>
      </c>
      <c r="K8" s="19" t="s">
        <v>101</v>
      </c>
      <c r="L8" s="26">
        <f>J8/$J$54</f>
        <v>0.61145711690670812</v>
      </c>
      <c r="M8" s="28"/>
    </row>
    <row r="9" spans="1:16">
      <c r="A9" s="22" t="s">
        <v>118</v>
      </c>
      <c r="B9" s="2" t="s">
        <v>67</v>
      </c>
      <c r="C9" s="15" t="s">
        <v>68</v>
      </c>
      <c r="D9" s="3">
        <v>9</v>
      </c>
      <c r="E9" s="18">
        <f>D9/$D$54</f>
        <v>1.0461607242651167</v>
      </c>
      <c r="F9" s="3">
        <v>8</v>
      </c>
      <c r="G9" s="18">
        <f>F9/$F$54</f>
        <v>1.039740064983754</v>
      </c>
      <c r="H9" s="3">
        <v>8</v>
      </c>
      <c r="I9" s="18">
        <f>H9/$H$54</f>
        <v>1.0786423626416366</v>
      </c>
      <c r="J9" s="10">
        <f>D9+F9+H9</f>
        <v>25</v>
      </c>
      <c r="K9" s="19" t="s">
        <v>97</v>
      </c>
      <c r="L9" s="26">
        <f>J9/$J$54</f>
        <v>1.0542364084598417</v>
      </c>
      <c r="M9" s="29"/>
      <c r="N9" s="4">
        <v>13.231</v>
      </c>
      <c r="O9" s="32">
        <f t="shared" ref="O9:O11" si="4">TRUNC(N9)+K9</f>
        <v>13</v>
      </c>
      <c r="P9" s="31" t="s">
        <v>129</v>
      </c>
    </row>
    <row r="10" spans="1:16">
      <c r="A10" s="22" t="s">
        <v>121</v>
      </c>
      <c r="B10" s="2" t="s">
        <v>15</v>
      </c>
      <c r="C10" s="15" t="s">
        <v>5</v>
      </c>
      <c r="D10" s="3">
        <v>8</v>
      </c>
      <c r="E10" s="18">
        <f>D10/$D$54</f>
        <v>0.92992064379121486</v>
      </c>
      <c r="F10" s="3">
        <v>7</v>
      </c>
      <c r="G10" s="18">
        <f>F10/$F$54</f>
        <v>0.90977255686078484</v>
      </c>
      <c r="H10" s="3">
        <v>7</v>
      </c>
      <c r="I10" s="18">
        <f>H10/$H$54</f>
        <v>0.94381206731143208</v>
      </c>
      <c r="J10" s="10">
        <f>D10+F10+H10</f>
        <v>22</v>
      </c>
      <c r="K10" s="19" t="s">
        <v>99</v>
      </c>
      <c r="L10" s="26">
        <f>J10/$J$54</f>
        <v>0.92772803944466065</v>
      </c>
      <c r="M10" s="28"/>
      <c r="N10" s="4">
        <v>17.233000000000001</v>
      </c>
      <c r="O10" s="32">
        <f t="shared" si="4"/>
        <v>15</v>
      </c>
      <c r="P10" s="33" t="str">
        <f t="shared" ref="P10:P11" si="5">IF(O10&gt;=20,1,IF(O10=19,"1-",IF(O10=18,2,IF(O10=17,"2-",IF(O10=16,3,IF(O10=15,"3-","NE"))))))</f>
        <v>3-</v>
      </c>
    </row>
    <row r="11" spans="1:16">
      <c r="A11" s="22">
        <v>16</v>
      </c>
      <c r="B11" s="2" t="s">
        <v>78</v>
      </c>
      <c r="C11" s="15" t="s">
        <v>79</v>
      </c>
      <c r="D11" s="3">
        <v>8</v>
      </c>
      <c r="E11" s="18">
        <f>D11/$D$54</f>
        <v>0.92992064379121486</v>
      </c>
      <c r="F11" s="3">
        <v>9</v>
      </c>
      <c r="G11" s="18">
        <f>F11/$F$54</f>
        <v>1.1697075731067235</v>
      </c>
      <c r="H11" s="3">
        <v>9.4</v>
      </c>
      <c r="I11" s="18">
        <f>H11/$H$54</f>
        <v>1.2674047761039231</v>
      </c>
      <c r="J11" s="10">
        <f>D11+F11+H11</f>
        <v>26.4</v>
      </c>
      <c r="K11" s="19" t="s">
        <v>96</v>
      </c>
      <c r="L11" s="26">
        <f>J11/$J$54</f>
        <v>1.1132736473335927</v>
      </c>
      <c r="M11" s="29"/>
      <c r="N11" s="4">
        <v>15.233000000000001</v>
      </c>
      <c r="O11" s="32">
        <f t="shared" si="4"/>
        <v>16</v>
      </c>
      <c r="P11" s="33">
        <f t="shared" si="5"/>
        <v>3</v>
      </c>
    </row>
    <row r="12" spans="1:16">
      <c r="A12" s="22" t="s">
        <v>109</v>
      </c>
      <c r="B12" s="2" t="s">
        <v>74</v>
      </c>
      <c r="C12" s="15" t="s">
        <v>75</v>
      </c>
      <c r="D12" s="3">
        <v>5</v>
      </c>
      <c r="E12" s="18">
        <f>D12/$D$54</f>
        <v>0.58120040236950932</v>
      </c>
      <c r="F12" s="3">
        <v>6</v>
      </c>
      <c r="G12" s="18">
        <f>F12/$F$54</f>
        <v>0.77980504873781553</v>
      </c>
      <c r="H12" s="3">
        <v>3.5</v>
      </c>
      <c r="I12" s="18">
        <f>H12/$H$54</f>
        <v>0.47190603365571604</v>
      </c>
      <c r="J12" s="10">
        <f>D12+F12+H12</f>
        <v>14.5</v>
      </c>
      <c r="K12" s="19" t="s">
        <v>101</v>
      </c>
      <c r="L12" s="26">
        <f>J12/$J$54</f>
        <v>0.61145711690670812</v>
      </c>
      <c r="M12" s="28"/>
    </row>
    <row r="13" spans="1:16">
      <c r="A13" s="22" t="s">
        <v>119</v>
      </c>
      <c r="B13" s="2" t="s">
        <v>30</v>
      </c>
      <c r="C13" s="15" t="s">
        <v>31</v>
      </c>
      <c r="D13" s="3">
        <v>10</v>
      </c>
      <c r="E13" s="18">
        <f>D13/$D$54</f>
        <v>1.1624008047390186</v>
      </c>
      <c r="F13" s="3">
        <v>5</v>
      </c>
      <c r="G13" s="18">
        <f>F13/$F$54</f>
        <v>0.64983754061484633</v>
      </c>
      <c r="H13" s="3">
        <v>8</v>
      </c>
      <c r="I13" s="18">
        <f>H13/$H$54</f>
        <v>1.0786423626416366</v>
      </c>
      <c r="J13" s="10">
        <f>D13+F13+H13</f>
        <v>23</v>
      </c>
      <c r="K13" s="19" t="s">
        <v>98</v>
      </c>
      <c r="L13" s="26">
        <f>J13/$J$54</f>
        <v>0.96989749578305429</v>
      </c>
      <c r="M13" s="29"/>
    </row>
    <row r="14" spans="1:16">
      <c r="A14" s="22" t="s">
        <v>122</v>
      </c>
      <c r="B14" s="2" t="s">
        <v>28</v>
      </c>
      <c r="C14" s="15" t="s">
        <v>29</v>
      </c>
      <c r="D14" s="3">
        <v>8</v>
      </c>
      <c r="E14" s="18">
        <f>D14/$D$54</f>
        <v>0.92992064379121486</v>
      </c>
      <c r="F14" s="3">
        <v>6</v>
      </c>
      <c r="G14" s="18">
        <f>F14/$F$54</f>
        <v>0.77980504873781553</v>
      </c>
      <c r="H14" s="3">
        <v>7.5</v>
      </c>
      <c r="I14" s="18">
        <f>H14/$H$54</f>
        <v>1.0112272149765344</v>
      </c>
      <c r="J14" s="10">
        <f>D14+F14+H14</f>
        <v>21.5</v>
      </c>
      <c r="K14" s="19" t="s">
        <v>99</v>
      </c>
      <c r="L14" s="26">
        <f>J14/$J$54</f>
        <v>0.90664331127546383</v>
      </c>
      <c r="M14" s="28"/>
    </row>
    <row r="15" spans="1:16">
      <c r="A15" s="22" t="s">
        <v>107</v>
      </c>
      <c r="B15" s="2" t="s">
        <v>48</v>
      </c>
      <c r="C15" s="15" t="s">
        <v>49</v>
      </c>
      <c r="D15" s="3">
        <v>7</v>
      </c>
      <c r="E15" s="18">
        <f>D15/$D$54</f>
        <v>0.81368056331731309</v>
      </c>
      <c r="F15" s="3">
        <v>10</v>
      </c>
      <c r="G15" s="18">
        <f>F15/$F$54</f>
        <v>1.2996750812296927</v>
      </c>
      <c r="H15" s="3">
        <v>6.5</v>
      </c>
      <c r="I15" s="18">
        <f>H15/$H$54</f>
        <v>0.87639691964632982</v>
      </c>
      <c r="J15" s="10">
        <f>D15+F15+H15</f>
        <v>23.5</v>
      </c>
      <c r="K15" s="19" t="s">
        <v>97</v>
      </c>
      <c r="L15" s="26">
        <f>J15/$J$54</f>
        <v>0.99098222395225111</v>
      </c>
      <c r="M15" s="29"/>
      <c r="N15" s="30">
        <v>14.23</v>
      </c>
      <c r="O15" s="32">
        <f t="shared" ref="O15:O38" si="6">TRUNC(N15)+K15</f>
        <v>14</v>
      </c>
      <c r="P15" s="31" t="s">
        <v>129</v>
      </c>
    </row>
    <row r="16" spans="1:16">
      <c r="A16" s="22" t="s">
        <v>103</v>
      </c>
      <c r="B16" s="2" t="s">
        <v>44</v>
      </c>
      <c r="C16" s="15" t="s">
        <v>45</v>
      </c>
      <c r="D16" s="3">
        <v>10</v>
      </c>
      <c r="E16" s="18">
        <f>D16/$D$54</f>
        <v>1.1624008047390186</v>
      </c>
      <c r="F16" s="3">
        <v>9</v>
      </c>
      <c r="G16" s="18">
        <f>F16/$F$54</f>
        <v>1.1697075731067235</v>
      </c>
      <c r="H16" s="3">
        <v>9</v>
      </c>
      <c r="I16" s="18">
        <f>H16/$H$54</f>
        <v>1.2134726579718411</v>
      </c>
      <c r="J16" s="10">
        <f>D16+F16+H16</f>
        <v>28</v>
      </c>
      <c r="K16" s="19" t="s">
        <v>94</v>
      </c>
      <c r="L16" s="26">
        <f>J16/$J$54</f>
        <v>1.1807447774750226</v>
      </c>
      <c r="M16" s="28"/>
      <c r="N16" s="4">
        <v>18.331</v>
      </c>
      <c r="O16" s="32">
        <f t="shared" si="6"/>
        <v>21</v>
      </c>
      <c r="P16" s="31" t="s">
        <v>129</v>
      </c>
    </row>
    <row r="17" spans="1:16">
      <c r="A17" s="22">
        <v>8</v>
      </c>
      <c r="B17" s="2" t="s">
        <v>33</v>
      </c>
      <c r="C17" s="15" t="s">
        <v>34</v>
      </c>
      <c r="D17" s="3">
        <v>10</v>
      </c>
      <c r="E17" s="18">
        <f>D17/$D$54</f>
        <v>1.1624008047390186</v>
      </c>
      <c r="F17" s="3">
        <v>9.9</v>
      </c>
      <c r="G17" s="18">
        <f>F17/$F$54</f>
        <v>1.2866783304173957</v>
      </c>
      <c r="H17" s="3">
        <v>7.97</v>
      </c>
      <c r="I17" s="18">
        <f>H17/$H$54</f>
        <v>1.0745974537817304</v>
      </c>
      <c r="J17" s="10">
        <f>D17+F17+H17</f>
        <v>27.869999999999997</v>
      </c>
      <c r="K17" s="19" t="s">
        <v>95</v>
      </c>
      <c r="L17" s="26">
        <f>J17/$J$54</f>
        <v>1.1752627481510314</v>
      </c>
      <c r="M17" s="29"/>
      <c r="N17" s="4">
        <v>16.832000000000001</v>
      </c>
      <c r="O17" s="34">
        <v>18.5</v>
      </c>
      <c r="P17" s="33">
        <v>2</v>
      </c>
    </row>
    <row r="18" spans="1:16">
      <c r="A18" s="22" t="s">
        <v>115</v>
      </c>
      <c r="B18" s="2" t="s">
        <v>59</v>
      </c>
      <c r="C18" s="15" t="s">
        <v>60</v>
      </c>
      <c r="D18" s="3">
        <v>9.4499999999999993</v>
      </c>
      <c r="E18" s="18">
        <f>D18/$D$54</f>
        <v>1.0984687604783725</v>
      </c>
      <c r="F18" s="3">
        <v>7</v>
      </c>
      <c r="G18" s="18">
        <f>F18/$F$54</f>
        <v>0.90977255686078484</v>
      </c>
      <c r="H18" s="3">
        <v>9.9</v>
      </c>
      <c r="I18" s="18">
        <f>H18/$H$54</f>
        <v>1.3348199237690255</v>
      </c>
      <c r="J18" s="10">
        <f>D18+F18+H18</f>
        <v>26.35</v>
      </c>
      <c r="K18" s="19" t="s">
        <v>96</v>
      </c>
      <c r="L18" s="26">
        <f>J18/$J$54</f>
        <v>1.1111651745166731</v>
      </c>
      <c r="M18" s="28"/>
      <c r="N18" s="4">
        <v>19.332999999999998</v>
      </c>
      <c r="O18" s="32">
        <f t="shared" si="6"/>
        <v>20</v>
      </c>
      <c r="P18" s="33">
        <f t="shared" ref="P17:P19" si="7">IF(O18&gt;=20,1,IF(O18=19,"1-",IF(O18=18,2,IF(O18=17,"2-",IF(O18=16,3,IF(O18=15,"3-","NE"))))))</f>
        <v>1</v>
      </c>
    </row>
    <row r="19" spans="1:16">
      <c r="A19" s="22" t="s">
        <v>107</v>
      </c>
      <c r="B19" s="2" t="s">
        <v>25</v>
      </c>
      <c r="C19" s="15" t="s">
        <v>26</v>
      </c>
      <c r="D19" s="3">
        <v>9</v>
      </c>
      <c r="E19" s="18">
        <f>D19/$D$54</f>
        <v>1.0461607242651167</v>
      </c>
      <c r="F19" s="3">
        <v>8</v>
      </c>
      <c r="G19" s="18">
        <f>F19/$F$54</f>
        <v>1.039740064983754</v>
      </c>
      <c r="H19" s="3">
        <v>6.5</v>
      </c>
      <c r="I19" s="18">
        <f>H19/$H$54</f>
        <v>0.87639691964632982</v>
      </c>
      <c r="J19" s="10">
        <f>D19+F19+H19</f>
        <v>23.5</v>
      </c>
      <c r="K19" s="19" t="s">
        <v>97</v>
      </c>
      <c r="L19" s="26">
        <f>J19/$J$54</f>
        <v>0.99098222395225111</v>
      </c>
      <c r="M19" s="29"/>
      <c r="N19" s="4">
        <v>12.223000000000001</v>
      </c>
      <c r="O19" s="32">
        <f t="shared" si="6"/>
        <v>12</v>
      </c>
      <c r="P19" s="33" t="str">
        <f t="shared" si="7"/>
        <v>NE</v>
      </c>
    </row>
    <row r="20" spans="1:16">
      <c r="A20" s="22" t="s">
        <v>122</v>
      </c>
      <c r="B20" s="2" t="s">
        <v>24</v>
      </c>
      <c r="C20" s="15" t="s">
        <v>1</v>
      </c>
      <c r="D20" s="3">
        <v>7</v>
      </c>
      <c r="E20" s="18">
        <f>D20/$D$54</f>
        <v>0.81368056331731309</v>
      </c>
      <c r="F20" s="3">
        <v>8</v>
      </c>
      <c r="G20" s="18">
        <f>F20/$F$54</f>
        <v>1.039740064983754</v>
      </c>
      <c r="H20" s="3">
        <v>6.5</v>
      </c>
      <c r="I20" s="18">
        <f>H20/$H$54</f>
        <v>0.87639691964632982</v>
      </c>
      <c r="J20" s="10">
        <f>D20+F20+H20</f>
        <v>21.5</v>
      </c>
      <c r="K20" s="19" t="s">
        <v>99</v>
      </c>
      <c r="L20" s="26">
        <f>J20/$J$54</f>
        <v>0.90664331127546383</v>
      </c>
      <c r="M20" s="28"/>
    </row>
    <row r="21" spans="1:16">
      <c r="A21" s="22" t="s">
        <v>116</v>
      </c>
      <c r="B21" s="2" t="s">
        <v>18</v>
      </c>
      <c r="C21" s="15" t="s">
        <v>19</v>
      </c>
      <c r="D21" s="3">
        <v>10</v>
      </c>
      <c r="E21" s="18">
        <f>D21/$D$54</f>
        <v>1.1624008047390186</v>
      </c>
      <c r="F21" s="3">
        <v>8</v>
      </c>
      <c r="G21" s="18">
        <f>F21/$F$54</f>
        <v>1.039740064983754</v>
      </c>
      <c r="H21" s="3">
        <v>8</v>
      </c>
      <c r="I21" s="18">
        <f>H21/$H$54</f>
        <v>1.0786423626416366</v>
      </c>
      <c r="J21" s="10">
        <f>D21+F21+H21</f>
        <v>26</v>
      </c>
      <c r="K21" s="19" t="s">
        <v>96</v>
      </c>
      <c r="L21" s="26">
        <f>J21/$J$54</f>
        <v>1.0964058647982353</v>
      </c>
      <c r="M21" s="29"/>
      <c r="N21" s="4">
        <v>19.231999999999999</v>
      </c>
      <c r="O21" s="32">
        <f t="shared" si="6"/>
        <v>20</v>
      </c>
      <c r="P21" s="33">
        <f t="shared" ref="P21:P22" si="8">IF(O21&gt;=20,1,IF(O21=19,"1-",IF(O21=18,2,IF(O21=17,"2-",IF(O21=16,3,IF(O21=15,"3-","NE"))))))</f>
        <v>1</v>
      </c>
    </row>
    <row r="22" spans="1:16">
      <c r="A22" s="22" t="s">
        <v>105</v>
      </c>
      <c r="B22" s="2" t="s">
        <v>9</v>
      </c>
      <c r="C22" s="15" t="s">
        <v>10</v>
      </c>
      <c r="D22" s="3">
        <v>9</v>
      </c>
      <c r="E22" s="18">
        <f>D22/$D$54</f>
        <v>1.0461607242651167</v>
      </c>
      <c r="F22" s="3">
        <v>8</v>
      </c>
      <c r="G22" s="18">
        <f>F22/$F$54</f>
        <v>1.039740064983754</v>
      </c>
      <c r="H22" s="3">
        <v>9.5</v>
      </c>
      <c r="I22" s="18">
        <f>H22/$H$54</f>
        <v>1.2808878056369435</v>
      </c>
      <c r="J22" s="10">
        <f>D22+F22+H22</f>
        <v>26.5</v>
      </c>
      <c r="K22" s="19" t="s">
        <v>95</v>
      </c>
      <c r="L22" s="26">
        <f>J22/$J$54</f>
        <v>1.1174905929674321</v>
      </c>
      <c r="M22" s="28"/>
      <c r="N22" s="4">
        <v>18.332999999999998</v>
      </c>
      <c r="O22" s="32">
        <f t="shared" si="6"/>
        <v>20</v>
      </c>
      <c r="P22" s="33">
        <f t="shared" si="8"/>
        <v>1</v>
      </c>
    </row>
    <row r="23" spans="1:16">
      <c r="A23" s="22" t="s">
        <v>117</v>
      </c>
      <c r="B23" s="2" t="s">
        <v>27</v>
      </c>
      <c r="C23" s="15" t="s">
        <v>26</v>
      </c>
      <c r="D23" s="3">
        <v>10</v>
      </c>
      <c r="E23" s="18">
        <f>D23/$D$54</f>
        <v>1.1624008047390186</v>
      </c>
      <c r="F23" s="3">
        <v>9</v>
      </c>
      <c r="G23" s="18">
        <f>F23/$F$54</f>
        <v>1.1697075731067235</v>
      </c>
      <c r="H23" s="3">
        <v>6.5</v>
      </c>
      <c r="I23" s="18">
        <f>H23/$H$54</f>
        <v>0.87639691964632982</v>
      </c>
      <c r="J23" s="10">
        <f>D23+F23+H23</f>
        <v>25.5</v>
      </c>
      <c r="K23" s="19" t="s">
        <v>96</v>
      </c>
      <c r="L23" s="26">
        <f>J23/$J$54</f>
        <v>1.0753211366290385</v>
      </c>
      <c r="M23" s="29"/>
    </row>
    <row r="24" spans="1:16">
      <c r="A24" s="22" t="s">
        <v>107</v>
      </c>
      <c r="B24" s="2" t="s">
        <v>36</v>
      </c>
      <c r="C24" s="15" t="s">
        <v>37</v>
      </c>
      <c r="D24" s="3">
        <v>9</v>
      </c>
      <c r="E24" s="18">
        <f>D24/$D$54</f>
        <v>1.0461607242651167</v>
      </c>
      <c r="F24" s="3">
        <v>8</v>
      </c>
      <c r="G24" s="18">
        <f>F24/$F$54</f>
        <v>1.039740064983754</v>
      </c>
      <c r="H24" s="3">
        <v>6.5</v>
      </c>
      <c r="I24" s="18">
        <f>H24/$H$54</f>
        <v>0.87639691964632982</v>
      </c>
      <c r="J24" s="10">
        <f>D24+F24+H24</f>
        <v>23.5</v>
      </c>
      <c r="K24" s="19" t="s">
        <v>97</v>
      </c>
      <c r="L24" s="26">
        <f>J24/$J$54</f>
        <v>0.99098222395225111</v>
      </c>
      <c r="M24" s="28"/>
      <c r="N24" s="4">
        <v>12.333</v>
      </c>
      <c r="O24" s="32">
        <f t="shared" si="6"/>
        <v>12</v>
      </c>
      <c r="P24" s="33" t="str">
        <f t="shared" ref="P24:P25" si="9">IF(O24&gt;=20,1,IF(O24=19,"1-",IF(O24=18,2,IF(O24=17,"2-",IF(O24=16,3,IF(O24=15,"3-","NE"))))))</f>
        <v>NE</v>
      </c>
    </row>
    <row r="25" spans="1:16">
      <c r="A25" s="22" t="s">
        <v>117</v>
      </c>
      <c r="B25" s="2" t="s">
        <v>82</v>
      </c>
      <c r="C25" s="15" t="s">
        <v>83</v>
      </c>
      <c r="D25" s="3">
        <v>10</v>
      </c>
      <c r="E25" s="18">
        <f>D25/$D$54</f>
        <v>1.1624008047390186</v>
      </c>
      <c r="F25" s="3">
        <v>7</v>
      </c>
      <c r="G25" s="18">
        <f>F25/$F$54</f>
        <v>0.90977255686078484</v>
      </c>
      <c r="H25" s="3">
        <v>8.5</v>
      </c>
      <c r="I25" s="18">
        <f>H25/$H$54</f>
        <v>1.146057510306739</v>
      </c>
      <c r="J25" s="10">
        <f>D25+F25+H25</f>
        <v>25.5</v>
      </c>
      <c r="K25" s="19" t="s">
        <v>96</v>
      </c>
      <c r="L25" s="26">
        <f>J25/$J$54</f>
        <v>1.0753211366290385</v>
      </c>
      <c r="M25" s="29"/>
      <c r="N25" s="4">
        <v>16.332999999999998</v>
      </c>
      <c r="O25" s="32">
        <f t="shared" si="6"/>
        <v>17</v>
      </c>
      <c r="P25" s="33" t="str">
        <f t="shared" si="9"/>
        <v>2-</v>
      </c>
    </row>
    <row r="26" spans="1:16">
      <c r="A26" s="22" t="s">
        <v>125</v>
      </c>
      <c r="B26" s="2" t="s">
        <v>54</v>
      </c>
      <c r="C26" s="15" t="s">
        <v>5</v>
      </c>
      <c r="D26" s="3">
        <v>7.9</v>
      </c>
      <c r="E26" s="18">
        <f>D26/$D$54</f>
        <v>0.91829663574382481</v>
      </c>
      <c r="F26" s="3">
        <v>6</v>
      </c>
      <c r="G26" s="18">
        <f>F26/$F$54</f>
        <v>0.77980504873781553</v>
      </c>
      <c r="H26" s="3">
        <v>5.5</v>
      </c>
      <c r="I26" s="18">
        <f>H26/$H$54</f>
        <v>0.74156662431612519</v>
      </c>
      <c r="J26" s="10">
        <f>D26+F26+H26</f>
        <v>19.399999999999999</v>
      </c>
      <c r="K26" s="19" t="s">
        <v>100</v>
      </c>
      <c r="L26" s="26">
        <f>J26/$J$54</f>
        <v>0.81808745296483709</v>
      </c>
      <c r="M26" s="28"/>
    </row>
    <row r="27" spans="1:16">
      <c r="A27" s="22" t="s">
        <v>104</v>
      </c>
      <c r="B27" s="2" t="s">
        <v>20</v>
      </c>
      <c r="C27" s="15" t="s">
        <v>21</v>
      </c>
      <c r="D27" s="3">
        <v>10</v>
      </c>
      <c r="E27" s="18">
        <f>D27/$D$54</f>
        <v>1.1624008047390186</v>
      </c>
      <c r="F27" s="3">
        <v>9</v>
      </c>
      <c r="G27" s="18">
        <f>F27/$F$54</f>
        <v>1.1697075731067235</v>
      </c>
      <c r="H27" s="3">
        <v>8</v>
      </c>
      <c r="I27" s="18">
        <f>H27/$H$54</f>
        <v>1.0786423626416366</v>
      </c>
      <c r="J27" s="10">
        <f>D27+F27+H27</f>
        <v>27</v>
      </c>
      <c r="K27" s="19" t="s">
        <v>95</v>
      </c>
      <c r="L27" s="26">
        <f>J27/$J$54</f>
        <v>1.138575321136629</v>
      </c>
      <c r="M27" s="29"/>
      <c r="N27" s="4">
        <v>21.332999999999998</v>
      </c>
      <c r="O27" s="32">
        <f t="shared" si="6"/>
        <v>23</v>
      </c>
      <c r="P27" s="33">
        <f t="shared" ref="P27" si="10">IF(O27&gt;=20,1,IF(O27=19,"1-",IF(O27=18,2,IF(O27=17,"2-",IF(O27=16,3,IF(O27=15,"3-","NE"))))))</f>
        <v>1</v>
      </c>
    </row>
    <row r="28" spans="1:16">
      <c r="A28" s="22" t="s">
        <v>107</v>
      </c>
      <c r="B28" s="2" t="s">
        <v>4</v>
      </c>
      <c r="C28" s="15" t="s">
        <v>5</v>
      </c>
      <c r="D28" s="3">
        <v>7</v>
      </c>
      <c r="E28" s="18">
        <f>D28/$D$54</f>
        <v>0.81368056331731309</v>
      </c>
      <c r="F28" s="3">
        <v>10</v>
      </c>
      <c r="G28" s="18">
        <f>F28/$F$54</f>
        <v>1.2996750812296927</v>
      </c>
      <c r="H28" s="3">
        <v>6.5</v>
      </c>
      <c r="I28" s="18">
        <f>H28/$H$54</f>
        <v>0.87639691964632982</v>
      </c>
      <c r="J28" s="10">
        <f>D28+F28+H28</f>
        <v>23.5</v>
      </c>
      <c r="K28" s="19" t="s">
        <v>97</v>
      </c>
      <c r="L28" s="26">
        <f>J28/$J$54</f>
        <v>0.99098222395225111</v>
      </c>
      <c r="M28" s="28"/>
      <c r="N28" s="4">
        <v>13.311999999999999</v>
      </c>
      <c r="O28" s="32">
        <f t="shared" si="6"/>
        <v>13</v>
      </c>
      <c r="P28" s="31" t="s">
        <v>129</v>
      </c>
    </row>
    <row r="29" spans="1:16">
      <c r="A29" s="22" t="s">
        <v>102</v>
      </c>
      <c r="B29" s="2" t="s">
        <v>40</v>
      </c>
      <c r="C29" s="15" t="s">
        <v>41</v>
      </c>
      <c r="D29" s="3">
        <v>10</v>
      </c>
      <c r="E29" s="18">
        <f>D29/$D$54</f>
        <v>1.1624008047390186</v>
      </c>
      <c r="F29" s="3">
        <v>10</v>
      </c>
      <c r="G29" s="18">
        <f>F29/$F$54</f>
        <v>1.2996750812296927</v>
      </c>
      <c r="H29" s="3">
        <v>9</v>
      </c>
      <c r="I29" s="18">
        <f>H29/$H$54</f>
        <v>1.2134726579718411</v>
      </c>
      <c r="J29" s="10">
        <f>D29+F29+H29</f>
        <v>29</v>
      </c>
      <c r="K29" s="19" t="s">
        <v>94</v>
      </c>
      <c r="L29" s="26">
        <f>J29/$J$54</f>
        <v>1.2229142338134162</v>
      </c>
      <c r="M29" s="29"/>
      <c r="N29" s="4">
        <v>20.332999999999998</v>
      </c>
      <c r="O29" s="32">
        <f t="shared" si="6"/>
        <v>23</v>
      </c>
      <c r="P29" s="33">
        <f t="shared" ref="P29:P30" si="11">IF(O29&gt;=20,1,IF(O29=19,"1-",IF(O29=18,2,IF(O29=17,"2-",IF(O29=16,3,IF(O29=15,"3-","NE"))))))</f>
        <v>1</v>
      </c>
    </row>
    <row r="30" spans="1:16">
      <c r="A30" s="22" t="s">
        <v>120</v>
      </c>
      <c r="B30" s="2" t="s">
        <v>52</v>
      </c>
      <c r="C30" s="15" t="s">
        <v>53</v>
      </c>
      <c r="D30" s="3">
        <v>8</v>
      </c>
      <c r="E30" s="18">
        <f>D30/$D$54</f>
        <v>0.92992064379121486</v>
      </c>
      <c r="F30" s="3">
        <v>7</v>
      </c>
      <c r="G30" s="18">
        <f>F30/$F$54</f>
        <v>0.90977255686078484</v>
      </c>
      <c r="H30" s="3">
        <v>7.5</v>
      </c>
      <c r="I30" s="18">
        <f>H30/$H$54</f>
        <v>1.0112272149765344</v>
      </c>
      <c r="J30" s="10">
        <f>D30+F30+H30</f>
        <v>22.5</v>
      </c>
      <c r="K30" s="19" t="s">
        <v>98</v>
      </c>
      <c r="L30" s="26">
        <f>J30/$J$54</f>
        <v>0.94881276761385747</v>
      </c>
      <c r="M30" s="28"/>
      <c r="N30" s="4">
        <v>18.332999999999998</v>
      </c>
      <c r="O30" s="32">
        <f t="shared" si="6"/>
        <v>17</v>
      </c>
      <c r="P30" s="33" t="str">
        <f t="shared" si="11"/>
        <v>2-</v>
      </c>
    </row>
    <row r="31" spans="1:16">
      <c r="A31" s="22" t="s">
        <v>107</v>
      </c>
      <c r="B31" s="2" t="s">
        <v>76</v>
      </c>
      <c r="C31" s="15" t="s">
        <v>77</v>
      </c>
      <c r="D31" s="3">
        <v>7</v>
      </c>
      <c r="E31" s="18">
        <f>D31/$D$54</f>
        <v>0.81368056331731309</v>
      </c>
      <c r="F31" s="3">
        <v>10</v>
      </c>
      <c r="G31" s="18">
        <f>F31/$F$54</f>
        <v>1.2996750812296927</v>
      </c>
      <c r="H31" s="3">
        <v>6.5</v>
      </c>
      <c r="I31" s="18">
        <f>H31/$H$54</f>
        <v>0.87639691964632982</v>
      </c>
      <c r="J31" s="10">
        <f>D31+F31+H31</f>
        <v>23.5</v>
      </c>
      <c r="K31" s="19" t="s">
        <v>97</v>
      </c>
      <c r="L31" s="26">
        <f>J31/$J$54</f>
        <v>0.99098222395225111</v>
      </c>
      <c r="M31" s="29"/>
    </row>
    <row r="32" spans="1:16">
      <c r="A32" s="22">
        <v>19</v>
      </c>
      <c r="B32" s="2" t="s">
        <v>65</v>
      </c>
      <c r="C32" s="15" t="s">
        <v>12</v>
      </c>
      <c r="D32" s="3">
        <v>9</v>
      </c>
      <c r="E32" s="18">
        <f>D32/$D$54</f>
        <v>1.0461607242651167</v>
      </c>
      <c r="F32" s="3">
        <v>8</v>
      </c>
      <c r="G32" s="18">
        <f>F32/$F$54</f>
        <v>1.039740064983754</v>
      </c>
      <c r="H32" s="3">
        <v>8.9</v>
      </c>
      <c r="I32" s="18">
        <f>H32/$H$54</f>
        <v>1.1999896284388207</v>
      </c>
      <c r="J32" s="10">
        <f>D32+F32+H32</f>
        <v>25.9</v>
      </c>
      <c r="K32" s="19" t="s">
        <v>96</v>
      </c>
      <c r="L32" s="26">
        <f>J32/$J$54</f>
        <v>1.0921889191643959</v>
      </c>
      <c r="M32" s="28"/>
      <c r="N32" s="4">
        <v>18.233000000000001</v>
      </c>
      <c r="O32" s="32">
        <f t="shared" si="6"/>
        <v>19</v>
      </c>
      <c r="P32" s="33" t="str">
        <f t="shared" ref="P32:P37" si="12">IF(O32&gt;=20,1,IF(O32=19,"1-",IF(O32=18,2,IF(O32=17,"2-",IF(O32=16,3,IF(O32=15,"3-","NE"))))))</f>
        <v>1-</v>
      </c>
    </row>
    <row r="33" spans="1:16">
      <c r="A33" s="22" t="s">
        <v>126</v>
      </c>
      <c r="B33" s="2" t="s">
        <v>7</v>
      </c>
      <c r="C33" s="15" t="s">
        <v>8</v>
      </c>
      <c r="D33" s="3">
        <v>8</v>
      </c>
      <c r="E33" s="18">
        <f>D33/$D$54</f>
        <v>0.92992064379121486</v>
      </c>
      <c r="F33" s="3">
        <v>4</v>
      </c>
      <c r="G33" s="18">
        <f>F33/$F$54</f>
        <v>0.51987003249187702</v>
      </c>
      <c r="H33" s="3">
        <v>7</v>
      </c>
      <c r="I33" s="18">
        <f>H33/$H$54</f>
        <v>0.94381206731143208</v>
      </c>
      <c r="J33" s="10">
        <f>D33+F33+H33</f>
        <v>19</v>
      </c>
      <c r="K33" s="19" t="s">
        <v>100</v>
      </c>
      <c r="L33" s="26">
        <f>J33/$J$54</f>
        <v>0.80121967042947961</v>
      </c>
      <c r="M33" s="29"/>
      <c r="N33" s="4">
        <v>14.332000000000001</v>
      </c>
      <c r="O33" s="32">
        <f t="shared" si="6"/>
        <v>11</v>
      </c>
      <c r="P33" s="33" t="str">
        <f t="shared" si="12"/>
        <v>NE</v>
      </c>
    </row>
    <row r="34" spans="1:16">
      <c r="A34" s="22" t="s">
        <v>104</v>
      </c>
      <c r="B34" s="2" t="s">
        <v>47</v>
      </c>
      <c r="C34" s="15" t="s">
        <v>43</v>
      </c>
      <c r="D34" s="3">
        <v>10</v>
      </c>
      <c r="E34" s="18">
        <f>D34/$D$54</f>
        <v>1.1624008047390186</v>
      </c>
      <c r="F34" s="3">
        <v>9.5</v>
      </c>
      <c r="G34" s="18">
        <f>F34/$F$54</f>
        <v>1.2346913271682081</v>
      </c>
      <c r="H34" s="3">
        <v>7.5</v>
      </c>
      <c r="I34" s="18">
        <f>H34/$H$54</f>
        <v>1.0112272149765344</v>
      </c>
      <c r="J34" s="10">
        <f>D34+F34+H34</f>
        <v>27</v>
      </c>
      <c r="K34" s="19" t="s">
        <v>95</v>
      </c>
      <c r="L34" s="26">
        <f>J34/$J$54</f>
        <v>1.138575321136629</v>
      </c>
      <c r="M34" s="28"/>
      <c r="N34" s="4">
        <v>16.231999999999999</v>
      </c>
      <c r="O34" s="32">
        <f t="shared" si="6"/>
        <v>18</v>
      </c>
      <c r="P34" s="33">
        <f t="shared" si="12"/>
        <v>2</v>
      </c>
    </row>
    <row r="35" spans="1:16">
      <c r="A35" s="22" t="s">
        <v>121</v>
      </c>
      <c r="B35" s="2" t="s">
        <v>11</v>
      </c>
      <c r="C35" s="15" t="s">
        <v>12</v>
      </c>
      <c r="D35" s="3">
        <v>8</v>
      </c>
      <c r="E35" s="18">
        <f>D35/$D$54</f>
        <v>0.92992064379121486</v>
      </c>
      <c r="F35" s="3">
        <v>7</v>
      </c>
      <c r="G35" s="18">
        <f>F35/$F$54</f>
        <v>0.90977255686078484</v>
      </c>
      <c r="H35" s="3">
        <v>7</v>
      </c>
      <c r="I35" s="18">
        <f>H35/$H$54</f>
        <v>0.94381206731143208</v>
      </c>
      <c r="J35" s="10">
        <f>D35+F35+H35</f>
        <v>22</v>
      </c>
      <c r="K35" s="19" t="s">
        <v>99</v>
      </c>
      <c r="L35" s="26">
        <f>J35/$J$54</f>
        <v>0.92772803944466065</v>
      </c>
      <c r="M35" s="29"/>
      <c r="N35" s="4">
        <v>18.233000000000001</v>
      </c>
      <c r="O35" s="32">
        <f t="shared" si="6"/>
        <v>16</v>
      </c>
      <c r="P35" s="33">
        <f t="shared" si="12"/>
        <v>3</v>
      </c>
    </row>
    <row r="36" spans="1:16">
      <c r="A36" s="22" t="s">
        <v>103</v>
      </c>
      <c r="B36" s="2" t="s">
        <v>80</v>
      </c>
      <c r="C36" s="15" t="s">
        <v>43</v>
      </c>
      <c r="D36" s="3">
        <v>10</v>
      </c>
      <c r="E36" s="18">
        <f>D36/$D$54</f>
        <v>1.1624008047390186</v>
      </c>
      <c r="F36" s="3">
        <v>9</v>
      </c>
      <c r="G36" s="18">
        <f>F36/$F$54</f>
        <v>1.1697075731067235</v>
      </c>
      <c r="H36" s="3">
        <v>9</v>
      </c>
      <c r="I36" s="18">
        <f>H36/$H$54</f>
        <v>1.2134726579718411</v>
      </c>
      <c r="J36" s="10">
        <f>D36+F36+H36</f>
        <v>28</v>
      </c>
      <c r="K36" s="19" t="s">
        <v>94</v>
      </c>
      <c r="L36" s="26">
        <f>J36/$J$54</f>
        <v>1.1807447774750226</v>
      </c>
      <c r="M36" s="28"/>
      <c r="N36" s="4">
        <v>16.332000000000001</v>
      </c>
      <c r="O36" s="32">
        <f t="shared" si="6"/>
        <v>19</v>
      </c>
      <c r="P36" s="33" t="str">
        <f t="shared" si="12"/>
        <v>1-</v>
      </c>
    </row>
    <row r="37" spans="1:16">
      <c r="A37" s="22">
        <v>9</v>
      </c>
      <c r="B37" s="2" t="s">
        <v>42</v>
      </c>
      <c r="C37" s="15" t="s">
        <v>43</v>
      </c>
      <c r="D37" s="3">
        <v>9</v>
      </c>
      <c r="E37" s="18">
        <f>D37/$D$54</f>
        <v>1.0461607242651167</v>
      </c>
      <c r="F37" s="3">
        <v>9</v>
      </c>
      <c r="G37" s="18">
        <f>F37/$F$54</f>
        <v>1.1697075731067235</v>
      </c>
      <c r="H37" s="3">
        <v>9.5</v>
      </c>
      <c r="I37" s="18">
        <f>H37/$H$54</f>
        <v>1.2808878056369435</v>
      </c>
      <c r="J37" s="10">
        <f>D37+F37+H37</f>
        <v>27.5</v>
      </c>
      <c r="K37" s="19" t="s">
        <v>95</v>
      </c>
      <c r="L37" s="26">
        <f>J37/$J$54</f>
        <v>1.1596600493058258</v>
      </c>
      <c r="M37" s="29"/>
      <c r="N37" s="4">
        <v>21.332000000000001</v>
      </c>
      <c r="O37" s="32">
        <f t="shared" si="6"/>
        <v>23</v>
      </c>
      <c r="P37" s="33">
        <f t="shared" si="12"/>
        <v>1</v>
      </c>
    </row>
    <row r="38" spans="1:16">
      <c r="A38" s="22" t="s">
        <v>124</v>
      </c>
      <c r="B38" s="2" t="s">
        <v>84</v>
      </c>
      <c r="C38" s="15" t="s">
        <v>85</v>
      </c>
      <c r="D38" s="3">
        <v>9</v>
      </c>
      <c r="E38" s="18">
        <f>D38/$D$54</f>
        <v>1.0461607242651167</v>
      </c>
      <c r="F38" s="3">
        <v>4</v>
      </c>
      <c r="G38" s="18">
        <f>F38/$F$54</f>
        <v>0.51987003249187702</v>
      </c>
      <c r="H38" s="3">
        <v>6.5</v>
      </c>
      <c r="I38" s="18">
        <f>H38/$H$54</f>
        <v>0.87639691964632982</v>
      </c>
      <c r="J38" s="10">
        <f>D38+F38+H38</f>
        <v>19.5</v>
      </c>
      <c r="K38" s="19" t="s">
        <v>100</v>
      </c>
      <c r="L38" s="26">
        <f>J38/$J$54</f>
        <v>0.82230439859867643</v>
      </c>
      <c r="M38" s="28"/>
      <c r="N38" s="4">
        <v>19.132999999999999</v>
      </c>
      <c r="O38" s="32">
        <f t="shared" si="6"/>
        <v>16</v>
      </c>
      <c r="P38" s="31" t="s">
        <v>129</v>
      </c>
    </row>
    <row r="39" spans="1:16">
      <c r="A39" s="22">
        <v>52</v>
      </c>
      <c r="B39" s="2" t="s">
        <v>16</v>
      </c>
      <c r="C39" s="15" t="s">
        <v>17</v>
      </c>
      <c r="D39" s="3">
        <v>7</v>
      </c>
      <c r="E39" s="18">
        <f>D39/$D$54</f>
        <v>0.81368056331731309</v>
      </c>
      <c r="F39" s="3">
        <v>0</v>
      </c>
      <c r="G39" s="18">
        <f>F39/$F$54</f>
        <v>0</v>
      </c>
      <c r="H39" s="3">
        <v>6</v>
      </c>
      <c r="I39" s="18">
        <f>H39/$H$54</f>
        <v>0.80898177198122745</v>
      </c>
      <c r="J39" s="10">
        <f>D39+F39+H39</f>
        <v>13</v>
      </c>
      <c r="K39" s="19" t="s">
        <v>101</v>
      </c>
      <c r="L39" s="26">
        <f>J39/$J$54</f>
        <v>0.54820293239911766</v>
      </c>
      <c r="M39" s="29"/>
    </row>
    <row r="40" spans="1:16">
      <c r="A40" s="22" t="s">
        <v>108</v>
      </c>
      <c r="B40" s="2" t="s">
        <v>63</v>
      </c>
      <c r="C40" s="15" t="s">
        <v>64</v>
      </c>
      <c r="D40" s="3">
        <v>5</v>
      </c>
      <c r="E40" s="18">
        <f>D40/$D$54</f>
        <v>0.58120040236950932</v>
      </c>
      <c r="F40" s="3">
        <v>8</v>
      </c>
      <c r="G40" s="18">
        <f>F40/$F$54</f>
        <v>1.039740064983754</v>
      </c>
      <c r="H40" s="3">
        <v>7.5</v>
      </c>
      <c r="I40" s="18">
        <f>H40/$H$54</f>
        <v>1.0112272149765344</v>
      </c>
      <c r="J40" s="10">
        <f>D40+F40+H40</f>
        <v>20.5</v>
      </c>
      <c r="K40" s="19" t="s">
        <v>99</v>
      </c>
      <c r="L40" s="26">
        <f>J40/$J$54</f>
        <v>0.86447385493707019</v>
      </c>
      <c r="M40" s="28"/>
      <c r="N40" s="4">
        <v>11.212</v>
      </c>
      <c r="O40" s="32">
        <f t="shared" ref="O40:O41" si="13">TRUNC(N40)+K40</f>
        <v>9</v>
      </c>
      <c r="P40" s="31" t="s">
        <v>129</v>
      </c>
    </row>
    <row r="41" spans="1:16">
      <c r="A41" s="22" t="s">
        <v>124</v>
      </c>
      <c r="B41" s="2" t="s">
        <v>55</v>
      </c>
      <c r="C41" s="15" t="s">
        <v>56</v>
      </c>
      <c r="D41" s="3">
        <v>9</v>
      </c>
      <c r="E41" s="18">
        <f>D41/$D$54</f>
        <v>1.0461607242651167</v>
      </c>
      <c r="F41" s="3">
        <v>4</v>
      </c>
      <c r="G41" s="18">
        <f>F41/$F$54</f>
        <v>0.51987003249187702</v>
      </c>
      <c r="H41" s="3">
        <v>6.5</v>
      </c>
      <c r="I41" s="18">
        <f>H41/$H$54</f>
        <v>0.87639691964632982</v>
      </c>
      <c r="J41" s="10">
        <f>D41+F41+H41</f>
        <v>19.5</v>
      </c>
      <c r="K41" s="19" t="s">
        <v>100</v>
      </c>
      <c r="L41" s="26">
        <f>J41/$J$54</f>
        <v>0.82230439859867643</v>
      </c>
      <c r="M41" s="29"/>
      <c r="N41" s="4">
        <v>18.332999999999998</v>
      </c>
      <c r="O41" s="32">
        <f t="shared" si="13"/>
        <v>15</v>
      </c>
      <c r="P41" s="33" t="str">
        <f t="shared" ref="P41" si="14">IF(O41&gt;=20,1,IF(O41=19,"1-",IF(O41=18,2,IF(O41=17,"2-",IF(O41=16,3,IF(O41=15,"3-","NE"))))))</f>
        <v>3-</v>
      </c>
    </row>
    <row r="42" spans="1:16">
      <c r="A42" s="22" t="s">
        <v>120</v>
      </c>
      <c r="B42" s="2" t="s">
        <v>50</v>
      </c>
      <c r="C42" s="15" t="s">
        <v>51</v>
      </c>
      <c r="D42" s="3">
        <v>6</v>
      </c>
      <c r="E42" s="18">
        <f>D42/$D$54</f>
        <v>0.6974404828434112</v>
      </c>
      <c r="F42" s="3">
        <v>9</v>
      </c>
      <c r="G42" s="18">
        <f>F42/$F$54</f>
        <v>1.1697075731067235</v>
      </c>
      <c r="H42" s="3">
        <v>7.5</v>
      </c>
      <c r="I42" s="18">
        <f>H42/$H$54</f>
        <v>1.0112272149765344</v>
      </c>
      <c r="J42" s="10">
        <f>D42+F42+H42</f>
        <v>22.5</v>
      </c>
      <c r="K42" s="19" t="s">
        <v>98</v>
      </c>
      <c r="L42" s="26">
        <f>J42/$J$54</f>
        <v>0.94881276761385747</v>
      </c>
      <c r="M42" s="28"/>
    </row>
    <row r="43" spans="1:16">
      <c r="A43" s="22" t="s">
        <v>104</v>
      </c>
      <c r="B43" s="2" t="s">
        <v>57</v>
      </c>
      <c r="C43" s="15" t="s">
        <v>58</v>
      </c>
      <c r="D43" s="3">
        <v>8</v>
      </c>
      <c r="E43" s="18">
        <f>D43/$D$54</f>
        <v>0.92992064379121486</v>
      </c>
      <c r="F43" s="3">
        <v>10</v>
      </c>
      <c r="G43" s="18">
        <f>F43/$F$54</f>
        <v>1.2996750812296927</v>
      </c>
      <c r="H43" s="3">
        <v>9</v>
      </c>
      <c r="I43" s="18">
        <f>H43/$H$54</f>
        <v>1.2134726579718411</v>
      </c>
      <c r="J43" s="10">
        <f>D43+F43+H43</f>
        <v>27</v>
      </c>
      <c r="K43" s="19" t="s">
        <v>95</v>
      </c>
      <c r="L43" s="26">
        <f>J43/$J$54</f>
        <v>1.138575321136629</v>
      </c>
      <c r="M43" s="29"/>
      <c r="N43" s="4">
        <v>19.332000000000001</v>
      </c>
      <c r="O43" s="32">
        <f t="shared" ref="O43:O51" si="15">TRUNC(N43)+K43</f>
        <v>21</v>
      </c>
      <c r="P43" s="33">
        <f t="shared" ref="P43:P51" si="16">IF(O43&gt;=20,1,IF(O43=19,"1-",IF(O43=18,2,IF(O43=17,"2-",IF(O43=16,3,IF(O43=15,"3-","NE"))))))</f>
        <v>1</v>
      </c>
    </row>
    <row r="44" spans="1:16">
      <c r="A44" s="22" t="s">
        <v>126</v>
      </c>
      <c r="B44" s="2" t="s">
        <v>6</v>
      </c>
      <c r="C44" s="15" t="s">
        <v>5</v>
      </c>
      <c r="D44" s="3">
        <v>7</v>
      </c>
      <c r="E44" s="18">
        <f>D44/$D$54</f>
        <v>0.81368056331731309</v>
      </c>
      <c r="F44" s="3">
        <v>9</v>
      </c>
      <c r="G44" s="18">
        <f>F44/$F$54</f>
        <v>1.1697075731067235</v>
      </c>
      <c r="H44" s="3">
        <v>3</v>
      </c>
      <c r="I44" s="18">
        <f>H44/$H$54</f>
        <v>0.40449088599061372</v>
      </c>
      <c r="J44" s="10">
        <f>D44+F44+H44</f>
        <v>19</v>
      </c>
      <c r="K44" s="19" t="s">
        <v>100</v>
      </c>
      <c r="L44" s="26">
        <f>J44/$J$54</f>
        <v>0.80121967042947961</v>
      </c>
      <c r="M44" s="28"/>
      <c r="N44" s="4">
        <v>9.2319999999999993</v>
      </c>
      <c r="O44" s="32">
        <f t="shared" si="15"/>
        <v>6</v>
      </c>
      <c r="P44" s="33" t="str">
        <f t="shared" si="16"/>
        <v>NE</v>
      </c>
    </row>
    <row r="45" spans="1:16">
      <c r="A45" s="22" t="s">
        <v>123</v>
      </c>
      <c r="B45" s="2" t="s">
        <v>32</v>
      </c>
      <c r="C45" s="15" t="s">
        <v>14</v>
      </c>
      <c r="D45" s="3">
        <v>8</v>
      </c>
      <c r="E45" s="18">
        <f>D45/$D$54</f>
        <v>0.92992064379121486</v>
      </c>
      <c r="F45" s="3">
        <v>7</v>
      </c>
      <c r="G45" s="18">
        <f>F45/$F$54</f>
        <v>0.90977255686078484</v>
      </c>
      <c r="H45" s="3">
        <v>6</v>
      </c>
      <c r="I45" s="18">
        <f>H45/$H$54</f>
        <v>0.80898177198122745</v>
      </c>
      <c r="J45" s="10">
        <f>D45+F45+H45</f>
        <v>21</v>
      </c>
      <c r="K45" s="19" t="s">
        <v>99</v>
      </c>
      <c r="L45" s="26">
        <f>J45/$J$54</f>
        <v>0.88555858310626701</v>
      </c>
      <c r="M45" s="29"/>
      <c r="N45" s="4">
        <v>20.233000000000001</v>
      </c>
      <c r="O45" s="32">
        <f t="shared" si="15"/>
        <v>18</v>
      </c>
      <c r="P45" s="33">
        <f t="shared" si="16"/>
        <v>2</v>
      </c>
    </row>
    <row r="46" spans="1:16">
      <c r="A46" s="22">
        <v>3</v>
      </c>
      <c r="B46" s="2" t="s">
        <v>66</v>
      </c>
      <c r="C46" s="15" t="s">
        <v>49</v>
      </c>
      <c r="D46" s="3">
        <v>10</v>
      </c>
      <c r="E46" s="18">
        <f>D46/$D$54</f>
        <v>1.1624008047390186</v>
      </c>
      <c r="F46" s="3">
        <v>9.6999999999999993</v>
      </c>
      <c r="G46" s="18">
        <f>F46/$F$54</f>
        <v>1.2606848287928016</v>
      </c>
      <c r="H46" s="3">
        <v>9</v>
      </c>
      <c r="I46" s="18">
        <f>H46/$H$54</f>
        <v>1.2134726579718411</v>
      </c>
      <c r="J46" s="10">
        <f>D46+F46+H46</f>
        <v>28.7</v>
      </c>
      <c r="K46" s="19" t="s">
        <v>94</v>
      </c>
      <c r="L46" s="26">
        <f>J46/$J$54</f>
        <v>1.2102633969118981</v>
      </c>
      <c r="M46" s="28"/>
      <c r="N46" s="4">
        <v>15.233000000000001</v>
      </c>
      <c r="O46" s="32">
        <f t="shared" si="15"/>
        <v>18</v>
      </c>
      <c r="P46" s="33">
        <f t="shared" si="16"/>
        <v>2</v>
      </c>
    </row>
    <row r="47" spans="1:16">
      <c r="A47" s="22" t="s">
        <v>118</v>
      </c>
      <c r="B47" s="2" t="s">
        <v>35</v>
      </c>
      <c r="C47" s="15" t="s">
        <v>3</v>
      </c>
      <c r="D47" s="3">
        <v>10</v>
      </c>
      <c r="E47" s="18">
        <f>D47/$D$54</f>
        <v>1.1624008047390186</v>
      </c>
      <c r="F47" s="3">
        <v>7</v>
      </c>
      <c r="G47" s="18">
        <f>F47/$F$54</f>
        <v>0.90977255686078484</v>
      </c>
      <c r="H47" s="3">
        <v>8</v>
      </c>
      <c r="I47" s="18">
        <f>H47/$H$54</f>
        <v>1.0786423626416366</v>
      </c>
      <c r="J47" s="10">
        <f>D47+F47+H47</f>
        <v>25</v>
      </c>
      <c r="K47" s="19" t="s">
        <v>97</v>
      </c>
      <c r="L47" s="26">
        <f>J47/$J$54</f>
        <v>1.0542364084598417</v>
      </c>
      <c r="M47" s="29"/>
      <c r="N47" s="4">
        <v>17.332000000000001</v>
      </c>
      <c r="O47" s="32">
        <f t="shared" si="15"/>
        <v>17</v>
      </c>
      <c r="P47" s="33" t="str">
        <f t="shared" si="16"/>
        <v>2-</v>
      </c>
    </row>
    <row r="48" spans="1:16">
      <c r="A48" s="22" t="s">
        <v>102</v>
      </c>
      <c r="B48" s="2" t="s">
        <v>13</v>
      </c>
      <c r="C48" s="15" t="s">
        <v>14</v>
      </c>
      <c r="D48" s="3">
        <v>10</v>
      </c>
      <c r="E48" s="18">
        <f>D48/$D$54</f>
        <v>1.1624008047390186</v>
      </c>
      <c r="F48" s="3">
        <v>10</v>
      </c>
      <c r="G48" s="18">
        <f>F48/$F$54</f>
        <v>1.2996750812296927</v>
      </c>
      <c r="H48" s="3">
        <v>9</v>
      </c>
      <c r="I48" s="18">
        <f>H48/$H$54</f>
        <v>1.2134726579718411</v>
      </c>
      <c r="J48" s="10">
        <f>D48+F48+H48</f>
        <v>29</v>
      </c>
      <c r="K48" s="19" t="s">
        <v>94</v>
      </c>
      <c r="L48" s="26">
        <f>J48/$J$54</f>
        <v>1.2229142338134162</v>
      </c>
      <c r="M48" s="28"/>
      <c r="N48" s="4">
        <v>15.323</v>
      </c>
      <c r="O48" s="32">
        <f t="shared" si="15"/>
        <v>18</v>
      </c>
      <c r="P48" s="33">
        <f t="shared" si="16"/>
        <v>2</v>
      </c>
    </row>
    <row r="49" spans="1:16">
      <c r="A49" s="22" t="s">
        <v>106</v>
      </c>
      <c r="B49" s="2" t="s">
        <v>86</v>
      </c>
      <c r="C49" s="15" t="s">
        <v>87</v>
      </c>
      <c r="D49" s="3">
        <v>9</v>
      </c>
      <c r="E49" s="18">
        <f>D49/$D$54</f>
        <v>1.0461607242651167</v>
      </c>
      <c r="F49" s="3">
        <v>9</v>
      </c>
      <c r="G49" s="18">
        <f>F49/$F$54</f>
        <v>1.1697075731067235</v>
      </c>
      <c r="H49" s="3">
        <v>6.5</v>
      </c>
      <c r="I49" s="18">
        <f>H49/$H$54</f>
        <v>0.87639691964632982</v>
      </c>
      <c r="J49" s="10">
        <f>D49+F49+H49</f>
        <v>24.5</v>
      </c>
      <c r="K49" s="19" t="s">
        <v>97</v>
      </c>
      <c r="L49" s="26">
        <f>J49/$J$54</f>
        <v>1.0331516802906449</v>
      </c>
      <c r="M49" s="29"/>
      <c r="N49" s="4">
        <v>19.332999999999998</v>
      </c>
      <c r="O49" s="32">
        <f t="shared" si="15"/>
        <v>19</v>
      </c>
      <c r="P49" s="33" t="str">
        <f t="shared" si="16"/>
        <v>1-</v>
      </c>
    </row>
    <row r="50" spans="1:16">
      <c r="A50" s="22" t="s">
        <v>105</v>
      </c>
      <c r="B50" s="2" t="s">
        <v>81</v>
      </c>
      <c r="C50" s="15" t="s">
        <v>14</v>
      </c>
      <c r="D50" s="3">
        <v>9</v>
      </c>
      <c r="E50" s="18">
        <f>D50/$D$54</f>
        <v>1.0461607242651167</v>
      </c>
      <c r="F50" s="3">
        <v>8</v>
      </c>
      <c r="G50" s="18">
        <f>F50/$F$54</f>
        <v>1.039740064983754</v>
      </c>
      <c r="H50" s="3">
        <v>9.5</v>
      </c>
      <c r="I50" s="18">
        <f>H50/$H$54</f>
        <v>1.2808878056369435</v>
      </c>
      <c r="J50" s="10">
        <f>D50+F50+H50</f>
        <v>26.5</v>
      </c>
      <c r="K50" s="19" t="s">
        <v>95</v>
      </c>
      <c r="L50" s="26">
        <f>J50/$J$54</f>
        <v>1.1174905929674321</v>
      </c>
      <c r="M50" s="28"/>
      <c r="N50" s="4">
        <v>19.332999999999998</v>
      </c>
      <c r="O50" s="32">
        <f t="shared" si="15"/>
        <v>21</v>
      </c>
      <c r="P50" s="33">
        <f t="shared" si="16"/>
        <v>1</v>
      </c>
    </row>
    <row r="51" spans="1:16">
      <c r="A51" s="22" t="s">
        <v>106</v>
      </c>
      <c r="B51" s="2" t="s">
        <v>22</v>
      </c>
      <c r="C51" s="15" t="s">
        <v>23</v>
      </c>
      <c r="D51" s="3">
        <v>9</v>
      </c>
      <c r="E51" s="18">
        <f>D51/$D$54</f>
        <v>1.0461607242651167</v>
      </c>
      <c r="F51" s="3">
        <v>7</v>
      </c>
      <c r="G51" s="18">
        <f>F51/$F$54</f>
        <v>0.90977255686078484</v>
      </c>
      <c r="H51" s="3">
        <v>8.5</v>
      </c>
      <c r="I51" s="18">
        <f>H51/$H$54</f>
        <v>1.146057510306739</v>
      </c>
      <c r="J51" s="10">
        <f>D51+F51+H51</f>
        <v>24.5</v>
      </c>
      <c r="K51" s="19" t="s">
        <v>97</v>
      </c>
      <c r="L51" s="26">
        <f>J51/$J$54</f>
        <v>1.0331516802906449</v>
      </c>
      <c r="M51" s="29"/>
      <c r="N51" s="4">
        <v>20.222999999999999</v>
      </c>
      <c r="O51" s="32">
        <f t="shared" si="15"/>
        <v>20</v>
      </c>
      <c r="P51" s="33">
        <f t="shared" si="16"/>
        <v>1</v>
      </c>
    </row>
    <row r="52" spans="1:16">
      <c r="A52" s="22" t="s">
        <v>124</v>
      </c>
      <c r="B52" s="2" t="s">
        <v>38</v>
      </c>
      <c r="C52" s="15" t="s">
        <v>39</v>
      </c>
      <c r="D52" s="3">
        <v>8</v>
      </c>
      <c r="E52" s="18">
        <f>D52/$D$54</f>
        <v>0.92992064379121486</v>
      </c>
      <c r="F52" s="3">
        <v>7</v>
      </c>
      <c r="G52" s="18">
        <f>F52/$F$54</f>
        <v>0.90977255686078484</v>
      </c>
      <c r="H52" s="3">
        <v>4.5</v>
      </c>
      <c r="I52" s="18">
        <f>H52/$H$54</f>
        <v>0.60673632898592056</v>
      </c>
      <c r="J52" s="10">
        <f>D52+F52+H52</f>
        <v>19.5</v>
      </c>
      <c r="K52" s="19" t="s">
        <v>100</v>
      </c>
      <c r="L52" s="26">
        <f>J52/$J$54</f>
        <v>0.82230439859867643</v>
      </c>
      <c r="M52" s="28"/>
    </row>
    <row r="53" spans="1:16">
      <c r="A53" s="22" t="s">
        <v>107</v>
      </c>
      <c r="B53" s="2" t="s">
        <v>73</v>
      </c>
      <c r="C53" s="15" t="s">
        <v>43</v>
      </c>
      <c r="D53" s="3">
        <v>7</v>
      </c>
      <c r="E53" s="18">
        <f>D53/$D$54</f>
        <v>0.81368056331731309</v>
      </c>
      <c r="F53" s="3">
        <v>8</v>
      </c>
      <c r="G53" s="18">
        <f>F53/$F$54</f>
        <v>1.039740064983754</v>
      </c>
      <c r="H53" s="3">
        <v>8.5</v>
      </c>
      <c r="I53" s="18">
        <f>H53/$H$54</f>
        <v>1.146057510306739</v>
      </c>
      <c r="J53" s="10">
        <f>D53+F53+H53</f>
        <v>23.5</v>
      </c>
      <c r="K53" s="19" t="s">
        <v>97</v>
      </c>
      <c r="L53" s="26">
        <f>J53/$J$54</f>
        <v>0.99098222395225111</v>
      </c>
      <c r="M53" s="29"/>
      <c r="N53" s="4">
        <v>15.132</v>
      </c>
      <c r="O53" s="32">
        <f t="shared" ref="O53" si="17">TRUNC(N53)+K53</f>
        <v>15</v>
      </c>
      <c r="P53" s="31" t="s">
        <v>129</v>
      </c>
    </row>
    <row r="54" spans="1:16">
      <c r="B54" s="16" t="s">
        <v>114</v>
      </c>
      <c r="D54" s="24">
        <f>AVERAGE(D2:D53)</f>
        <v>8.6028846153846157</v>
      </c>
      <c r="F54" s="24">
        <f>AVERAGE(F2:F53)</f>
        <v>7.694230769230769</v>
      </c>
      <c r="H54" s="24">
        <f>AVERAGE(H2:H53)</f>
        <v>7.4167307692307691</v>
      </c>
      <c r="J54" s="25">
        <f>AVERAGE(J2:J53)</f>
        <v>23.713846153846156</v>
      </c>
    </row>
  </sheetData>
  <sheetProtection formatCells="0" formatColumns="0" formatRows="0" insertColumns="0" insertRows="0" insertHyperlinks="0" deleteColumns="0" deleteRows="0" sort="0" autoFilter="0" pivotTables="0"/>
  <sortState ref="A2:M53">
    <sortCondition ref="B2:B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3. test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Petr Kokaisl</cp:lastModifiedBy>
  <dcterms:created xsi:type="dcterms:W3CDTF">2017-05-03T09:59:43Z</dcterms:created>
  <dcterms:modified xsi:type="dcterms:W3CDTF">2017-05-10T17:19:31Z</dcterms:modified>
</cp:coreProperties>
</file>