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96" windowHeight="10896"/>
  </bookViews>
  <sheets>
    <sheet name="Známky" sheetId="1" r:id="rId1"/>
  </sheets>
  <calcPr calcId="125725"/>
</workbook>
</file>

<file path=xl/calcChain.xml><?xml version="1.0" encoding="utf-8"?>
<calcChain xmlns="http://schemas.openxmlformats.org/spreadsheetml/2006/main">
  <c r="R37" i="1"/>
  <c r="S37" s="1"/>
  <c r="R26"/>
  <c r="S26" s="1"/>
  <c r="R12"/>
  <c r="S18"/>
  <c r="R18"/>
  <c r="W6"/>
  <c r="X6" s="1"/>
  <c r="R2"/>
  <c r="S2" s="1"/>
  <c r="X8"/>
  <c r="W8"/>
  <c r="S15"/>
  <c r="R15"/>
  <c r="R29"/>
  <c r="S29" s="1"/>
  <c r="R5"/>
  <c r="S5" s="1"/>
  <c r="R40"/>
  <c r="R3"/>
  <c r="R28"/>
  <c r="S28" s="1"/>
  <c r="R38"/>
  <c r="S38" s="1"/>
  <c r="W31"/>
  <c r="R25"/>
  <c r="S25" s="1"/>
  <c r="W9"/>
  <c r="X9" s="1"/>
  <c r="W49"/>
  <c r="X49" s="1"/>
  <c r="W39"/>
  <c r="X39"/>
  <c r="R46"/>
  <c r="S46" s="1"/>
  <c r="R48"/>
  <c r="S48" s="1"/>
  <c r="R34"/>
  <c r="S34" s="1"/>
  <c r="R30"/>
  <c r="S30" s="1"/>
  <c r="R20"/>
  <c r="S20" s="1"/>
  <c r="R11"/>
  <c r="S11" s="1"/>
  <c r="R23"/>
  <c r="S23" s="1"/>
  <c r="S19"/>
  <c r="R19"/>
  <c r="R4"/>
  <c r="S4" s="1"/>
  <c r="R50"/>
  <c r="S50" s="1"/>
  <c r="R49"/>
  <c r="R43"/>
  <c r="S43" s="1"/>
  <c r="R39"/>
  <c r="S39" s="1"/>
  <c r="R36"/>
  <c r="S36" s="1"/>
  <c r="R31"/>
  <c r="S31" s="1"/>
  <c r="R24"/>
  <c r="S24" s="1"/>
  <c r="R22"/>
  <c r="S22" s="1"/>
  <c r="R21"/>
  <c r="S21" s="1"/>
  <c r="R17"/>
  <c r="R16"/>
  <c r="S16" s="1"/>
  <c r="R9"/>
  <c r="S9" s="1"/>
  <c r="R8"/>
  <c r="S8" s="1"/>
  <c r="R6"/>
  <c r="H15" l="1"/>
  <c r="H4"/>
  <c r="H20"/>
  <c r="H29"/>
  <c r="H34"/>
  <c r="H49"/>
  <c r="L49" s="1"/>
  <c r="N49" s="1"/>
  <c r="H23"/>
  <c r="H31"/>
  <c r="H2"/>
  <c r="H5"/>
  <c r="H18"/>
  <c r="H39"/>
  <c r="H8"/>
  <c r="H24"/>
  <c r="H25"/>
  <c r="H30"/>
  <c r="H46"/>
  <c r="L46" s="1"/>
  <c r="H50"/>
  <c r="H10"/>
  <c r="H19"/>
  <c r="H21"/>
  <c r="H27"/>
  <c r="H43"/>
  <c r="L43" s="1"/>
  <c r="H7"/>
  <c r="H26"/>
  <c r="H9"/>
  <c r="H14"/>
  <c r="H28"/>
  <c r="L28" s="1"/>
  <c r="H48"/>
  <c r="H45"/>
  <c r="H38"/>
  <c r="H40"/>
  <c r="H17"/>
  <c r="H11"/>
  <c r="H16"/>
  <c r="H42"/>
  <c r="H13"/>
  <c r="L13" s="1"/>
  <c r="H22"/>
  <c r="H12"/>
  <c r="H37"/>
  <c r="L37" s="1"/>
  <c r="H44"/>
  <c r="H3"/>
  <c r="H32"/>
  <c r="H35"/>
  <c r="H41"/>
  <c r="H6"/>
  <c r="H33"/>
  <c r="H47"/>
  <c r="H36"/>
  <c r="L15" l="1"/>
  <c r="N15" s="1"/>
  <c r="L8"/>
  <c r="O8" s="1"/>
  <c r="L35"/>
  <c r="O35" s="1"/>
  <c r="L47"/>
  <c r="O47" s="1"/>
  <c r="L12"/>
  <c r="O12" s="1"/>
  <c r="L31"/>
  <c r="M31" s="1"/>
  <c r="L2"/>
  <c r="M2" s="1"/>
  <c r="L45"/>
  <c r="N45" s="1"/>
  <c r="L23"/>
  <c r="N23" s="1"/>
  <c r="L11"/>
  <c r="N11" s="1"/>
  <c r="L40"/>
  <c r="M40" s="1"/>
  <c r="L44"/>
  <c r="O44" s="1"/>
  <c r="L38"/>
  <c r="O38" s="1"/>
  <c r="L50"/>
  <c r="N50" s="1"/>
  <c r="L22"/>
  <c r="N22" s="1"/>
  <c r="L21"/>
  <c r="N21" s="1"/>
  <c r="L14"/>
  <c r="M14" s="1"/>
  <c r="L36"/>
  <c r="M36" s="1"/>
  <c r="L4"/>
  <c r="N4" s="1"/>
  <c r="L20"/>
  <c r="M20" s="1"/>
  <c r="L41"/>
  <c r="N41" s="1"/>
  <c r="L16"/>
  <c r="M16" s="1"/>
  <c r="L48"/>
  <c r="M48" s="1"/>
  <c r="L7"/>
  <c r="M7" s="1"/>
  <c r="L18"/>
  <c r="M18" s="1"/>
  <c r="L5"/>
  <c r="N5" s="1"/>
  <c r="L29"/>
  <c r="O29" s="1"/>
  <c r="L27"/>
  <c r="N27" s="1"/>
  <c r="L30"/>
  <c r="M30" s="1"/>
  <c r="L24"/>
  <c r="N24" s="1"/>
  <c r="L32"/>
  <c r="M32" s="1"/>
  <c r="L9"/>
  <c r="N9" s="1"/>
  <c r="L42"/>
  <c r="N42" s="1"/>
  <c r="L33"/>
  <c r="M33" s="1"/>
  <c r="L26"/>
  <c r="O26" s="1"/>
  <c r="L25"/>
  <c r="N25" s="1"/>
  <c r="L10"/>
  <c r="M10" s="1"/>
  <c r="L3"/>
  <c r="N3" s="1"/>
  <c r="L17"/>
  <c r="M17" s="1"/>
  <c r="L39"/>
  <c r="O39" s="1"/>
  <c r="L34"/>
  <c r="M34" s="1"/>
  <c r="M8"/>
  <c r="L6"/>
  <c r="N6" s="1"/>
  <c r="M37"/>
  <c r="O37"/>
  <c r="N37"/>
  <c r="O2"/>
  <c r="N2"/>
  <c r="M13"/>
  <c r="N13"/>
  <c r="O13"/>
  <c r="M43"/>
  <c r="O43"/>
  <c r="M28"/>
  <c r="N28"/>
  <c r="O28"/>
  <c r="O46"/>
  <c r="N46"/>
  <c r="M46"/>
  <c r="L19"/>
  <c r="O31"/>
  <c r="M49"/>
  <c r="N43"/>
  <c r="O49"/>
  <c r="N35" l="1"/>
  <c r="M35"/>
  <c r="O16"/>
  <c r="O24"/>
  <c r="M24"/>
  <c r="M15"/>
  <c r="N12"/>
  <c r="N8"/>
  <c r="M11"/>
  <c r="N16"/>
  <c r="O34"/>
  <c r="O11"/>
  <c r="N31"/>
  <c r="P31" s="1"/>
  <c r="J31" s="1"/>
  <c r="O15"/>
  <c r="N14"/>
  <c r="N33"/>
  <c r="O33"/>
  <c r="O36"/>
  <c r="N36"/>
  <c r="M41"/>
  <c r="M12"/>
  <c r="N47"/>
  <c r="M23"/>
  <c r="M45"/>
  <c r="M44"/>
  <c r="N44"/>
  <c r="O23"/>
  <c r="M47"/>
  <c r="O45"/>
  <c r="N7"/>
  <c r="M22"/>
  <c r="O40"/>
  <c r="N39"/>
  <c r="N26"/>
  <c r="O21"/>
  <c r="O22"/>
  <c r="N40"/>
  <c r="N48"/>
  <c r="N38"/>
  <c r="M38"/>
  <c r="M50"/>
  <c r="O50"/>
  <c r="M4"/>
  <c r="P8"/>
  <c r="J8" s="1"/>
  <c r="O17"/>
  <c r="M26"/>
  <c r="P26" s="1"/>
  <c r="J26" s="1"/>
  <c r="M29"/>
  <c r="O48"/>
  <c r="M9"/>
  <c r="N32"/>
  <c r="O32"/>
  <c r="N17"/>
  <c r="N29"/>
  <c r="M21"/>
  <c r="O4"/>
  <c r="M27"/>
  <c r="O7"/>
  <c r="O14"/>
  <c r="M25"/>
  <c r="M39"/>
  <c r="O25"/>
  <c r="M6"/>
  <c r="O27"/>
  <c r="O20"/>
  <c r="N20"/>
  <c r="O9"/>
  <c r="M42"/>
  <c r="N18"/>
  <c r="N10"/>
  <c r="O30"/>
  <c r="O10"/>
  <c r="O42"/>
  <c r="O41"/>
  <c r="O5"/>
  <c r="O3"/>
  <c r="M5"/>
  <c r="N30"/>
  <c r="N34"/>
  <c r="P43"/>
  <c r="J43" s="1"/>
  <c r="M3"/>
  <c r="O18"/>
  <c r="P28"/>
  <c r="J28" s="1"/>
  <c r="O6"/>
  <c r="P46"/>
  <c r="J46" s="1"/>
  <c r="P13"/>
  <c r="J13" s="1"/>
  <c r="M19"/>
  <c r="N19"/>
  <c r="O19"/>
  <c r="P2"/>
  <c r="J2" s="1"/>
  <c r="P37"/>
  <c r="J37" s="1"/>
  <c r="P49"/>
  <c r="J49" s="1"/>
  <c r="P35" l="1"/>
  <c r="J35" s="1"/>
  <c r="P34"/>
  <c r="J34" s="1"/>
  <c r="P16"/>
  <c r="J16" s="1"/>
  <c r="P24"/>
  <c r="J24" s="1"/>
  <c r="P12"/>
  <c r="J12" s="1"/>
  <c r="P14"/>
  <c r="J14" s="1"/>
  <c r="P15"/>
  <c r="J15" s="1"/>
  <c r="P23"/>
  <c r="J23" s="1"/>
  <c r="P36"/>
  <c r="P39"/>
  <c r="J39" s="1"/>
  <c r="P33"/>
  <c r="J33" s="1"/>
  <c r="P11"/>
  <c r="J11" s="1"/>
  <c r="P44"/>
  <c r="J44" s="1"/>
  <c r="P21"/>
  <c r="J21" s="1"/>
  <c r="P17"/>
  <c r="J17" s="1"/>
  <c r="P48"/>
  <c r="J48" s="1"/>
  <c r="P38"/>
  <c r="J38" s="1"/>
  <c r="P40"/>
  <c r="J40" s="1"/>
  <c r="P47"/>
  <c r="J47" s="1"/>
  <c r="P45"/>
  <c r="J45" s="1"/>
  <c r="P7"/>
  <c r="J7" s="1"/>
  <c r="P41"/>
  <c r="J41" s="1"/>
  <c r="P29"/>
  <c r="J29" s="1"/>
  <c r="P22"/>
  <c r="J22" s="1"/>
  <c r="P4"/>
  <c r="J4" s="1"/>
  <c r="P5"/>
  <c r="J5" s="1"/>
  <c r="P42"/>
  <c r="J42" s="1"/>
  <c r="P20"/>
  <c r="J20" s="1"/>
  <c r="P6"/>
  <c r="J6" s="1"/>
  <c r="P50"/>
  <c r="J50" s="1"/>
  <c r="P27"/>
  <c r="J27" s="1"/>
  <c r="P9"/>
  <c r="J9" s="1"/>
  <c r="P32"/>
  <c r="J32" s="1"/>
  <c r="P18"/>
  <c r="J18" s="1"/>
  <c r="P3"/>
  <c r="J3" s="1"/>
  <c r="P10"/>
  <c r="J10" s="1"/>
  <c r="P25"/>
  <c r="J25" s="1"/>
  <c r="P30"/>
  <c r="J30" s="1"/>
  <c r="P19"/>
  <c r="J19" s="1"/>
  <c r="J36" l="1"/>
  <c r="W36"/>
</calcChain>
</file>

<file path=xl/sharedStrings.xml><?xml version="1.0" encoding="utf-8"?>
<sst xmlns="http://schemas.openxmlformats.org/spreadsheetml/2006/main" count="283" uniqueCount="150">
  <si>
    <t>Křestní jméno</t>
  </si>
  <si>
    <t>Příjmení</t>
  </si>
  <si>
    <t>Iva</t>
  </si>
  <si>
    <t>Adámková</t>
  </si>
  <si>
    <t>Nicola</t>
  </si>
  <si>
    <t>Bíbová</t>
  </si>
  <si>
    <t>Tereza</t>
  </si>
  <si>
    <t>Braunsbergerová</t>
  </si>
  <si>
    <t>Edita</t>
  </si>
  <si>
    <t>Brožová</t>
  </si>
  <si>
    <t>Nikola</t>
  </si>
  <si>
    <t>Brůžová</t>
  </si>
  <si>
    <t>Andrea</t>
  </si>
  <si>
    <t>Černá</t>
  </si>
  <si>
    <t>Natalia</t>
  </si>
  <si>
    <t>Doboš</t>
  </si>
  <si>
    <t>Valeriya</t>
  </si>
  <si>
    <t>Dvoryadkina</t>
  </si>
  <si>
    <t>Filip</t>
  </si>
  <si>
    <t>Hlaváček</t>
  </si>
  <si>
    <t>Quyen</t>
  </si>
  <si>
    <t>Hoangová Le</t>
  </si>
  <si>
    <t>Jan</t>
  </si>
  <si>
    <t>Hradílek</t>
  </si>
  <si>
    <t>Albina</t>
  </si>
  <si>
    <t>Iskandarova</t>
  </si>
  <si>
    <t>Johana</t>
  </si>
  <si>
    <t>Jehličková</t>
  </si>
  <si>
    <t>Monika</t>
  </si>
  <si>
    <t>Jelínková</t>
  </si>
  <si>
    <t>Denisa</t>
  </si>
  <si>
    <t>Kapušňáková</t>
  </si>
  <si>
    <t>Viacheslav</t>
  </si>
  <si>
    <t>Kathanov</t>
  </si>
  <si>
    <t>Konstantinidisová</t>
  </si>
  <si>
    <t>Michaela</t>
  </si>
  <si>
    <t>Kotrbatá</t>
  </si>
  <si>
    <t>Zita</t>
  </si>
  <si>
    <t>Kovandová</t>
  </si>
  <si>
    <t>Adéla</t>
  </si>
  <si>
    <t>Kubešová</t>
  </si>
  <si>
    <t>Tomáš</t>
  </si>
  <si>
    <t>Kuneš</t>
  </si>
  <si>
    <t>Kristýna</t>
  </si>
  <si>
    <t>Kupková</t>
  </si>
  <si>
    <t>Kůtová</t>
  </si>
  <si>
    <t>Tadeáš</t>
  </si>
  <si>
    <t>Laufer</t>
  </si>
  <si>
    <t>Anastasiia</t>
  </si>
  <si>
    <t>Leus</t>
  </si>
  <si>
    <t>Jakub</t>
  </si>
  <si>
    <t>Lysek</t>
  </si>
  <si>
    <t>Gabriela</t>
  </si>
  <si>
    <t>Martincová</t>
  </si>
  <si>
    <t>Valeriia</t>
  </si>
  <si>
    <t>Mikhailova</t>
  </si>
  <si>
    <t>Petrůvová</t>
  </si>
  <si>
    <t>Miroslav</t>
  </si>
  <si>
    <t>Prajer</t>
  </si>
  <si>
    <t>Martin</t>
  </si>
  <si>
    <t>Procházka</t>
  </si>
  <si>
    <t>Evgeny</t>
  </si>
  <si>
    <t>Provotorov</t>
  </si>
  <si>
    <t>Nela</t>
  </si>
  <si>
    <t>Riegerová</t>
  </si>
  <si>
    <t>Karel</t>
  </si>
  <si>
    <t>Rouček</t>
  </si>
  <si>
    <t>Emily</t>
  </si>
  <si>
    <t>Růzhová</t>
  </si>
  <si>
    <t>Klára</t>
  </si>
  <si>
    <t>Soldátová</t>
  </si>
  <si>
    <t>Kateřina</t>
  </si>
  <si>
    <t>Stiborová</t>
  </si>
  <si>
    <t>Stieglerová</t>
  </si>
  <si>
    <t>Marie</t>
  </si>
  <si>
    <t>Svetlova</t>
  </si>
  <si>
    <t>Anna</t>
  </si>
  <si>
    <t>Sviridova</t>
  </si>
  <si>
    <t>Ekaterina</t>
  </si>
  <si>
    <t>Sycheva</t>
  </si>
  <si>
    <t>Eva</t>
  </si>
  <si>
    <t>Štefanová</t>
  </si>
  <si>
    <t>Tačnerová</t>
  </si>
  <si>
    <t>Tanirbergen</t>
  </si>
  <si>
    <t>Tlegenov</t>
  </si>
  <si>
    <t>Jiří</t>
  </si>
  <si>
    <t>Tulej</t>
  </si>
  <si>
    <t>Mariia</t>
  </si>
  <si>
    <t>Vasylchenko</t>
  </si>
  <si>
    <t>Vebrová</t>
  </si>
  <si>
    <t>Veselská</t>
  </si>
  <si>
    <t>Petra</t>
  </si>
  <si>
    <t>Wernerová</t>
  </si>
  <si>
    <t>2. test 2018</t>
  </si>
  <si>
    <t>1. test 2018</t>
  </si>
  <si>
    <t>Celkem</t>
  </si>
  <si>
    <t>pořadí</t>
  </si>
  <si>
    <t>38-39</t>
  </si>
  <si>
    <t>+3</t>
  </si>
  <si>
    <t>+2</t>
  </si>
  <si>
    <t>+1</t>
  </si>
  <si>
    <t>0</t>
  </si>
  <si>
    <t>-1</t>
  </si>
  <si>
    <t>-2</t>
  </si>
  <si>
    <t>-3</t>
  </si>
  <si>
    <t>další bonus</t>
  </si>
  <si>
    <t>3. test 2018</t>
  </si>
  <si>
    <t>bonifikace</t>
  </si>
  <si>
    <t>nelze</t>
  </si>
  <si>
    <t>1-2</t>
  </si>
  <si>
    <t>14</t>
  </si>
  <si>
    <t>průměr</t>
  </si>
  <si>
    <t>odchylka1</t>
  </si>
  <si>
    <t>odchylka2</t>
  </si>
  <si>
    <t>odchylka3</t>
  </si>
  <si>
    <t>15</t>
  </si>
  <si>
    <t>25</t>
  </si>
  <si>
    <t>26</t>
  </si>
  <si>
    <t>30</t>
  </si>
  <si>
    <t>31</t>
  </si>
  <si>
    <t>32</t>
  </si>
  <si>
    <t>33</t>
  </si>
  <si>
    <t>34</t>
  </si>
  <si>
    <t>37</t>
  </si>
  <si>
    <t>43</t>
  </si>
  <si>
    <t>44</t>
  </si>
  <si>
    <t>45</t>
  </si>
  <si>
    <t>46</t>
  </si>
  <si>
    <t>47</t>
  </si>
  <si>
    <t>48</t>
  </si>
  <si>
    <t>49</t>
  </si>
  <si>
    <t>(vyrovnanost výsledků)</t>
  </si>
  <si>
    <t>3-7</t>
  </si>
  <si>
    <t>8-9</t>
  </si>
  <si>
    <t>10-13</t>
  </si>
  <si>
    <t>16-19</t>
  </si>
  <si>
    <t>20-24</t>
  </si>
  <si>
    <t>27-29</t>
  </si>
  <si>
    <t>35-36</t>
  </si>
  <si>
    <t>40-42</t>
  </si>
  <si>
    <t>body za test</t>
  </si>
  <si>
    <t>kvalifikace</t>
  </si>
  <si>
    <t>celkem</t>
  </si>
  <si>
    <t>předběžná známka</t>
  </si>
  <si>
    <t>ústní</t>
  </si>
  <si>
    <t>ANO</t>
  </si>
  <si>
    <t>NE</t>
  </si>
  <si>
    <t>body za 2. test</t>
  </si>
  <si>
    <t>1 (až se podívá na film)</t>
  </si>
  <si>
    <t>,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</si>
</sst>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/>
    <xf numFmtId="9" fontId="0" fillId="0" borderId="0" xfId="1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/>
    <xf numFmtId="1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ální" xfId="0" builtinId="0"/>
    <cellStyle name="pro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0"/>
  <sheetViews>
    <sheetView tabSelected="1" workbookViewId="0">
      <selection activeCell="U10" sqref="U10"/>
    </sheetView>
  </sheetViews>
  <sheetFormatPr defaultRowHeight="14.4"/>
  <cols>
    <col min="1" max="1" width="8.88671875" style="14"/>
    <col min="2" max="2" width="13.44140625" customWidth="1"/>
    <col min="3" max="3" width="17.33203125" customWidth="1"/>
    <col min="4" max="4" width="10.109375" style="3" hidden="1" customWidth="1"/>
    <col min="5" max="5" width="10.44140625" style="3" hidden="1" customWidth="1"/>
    <col min="6" max="6" width="11" style="3" hidden="1" customWidth="1"/>
    <col min="7" max="7" width="12.5546875" hidden="1" customWidth="1"/>
    <col min="8" max="8" width="11.33203125" style="3" bestFit="1" customWidth="1"/>
    <col min="9" max="9" width="17.6640625" style="14" customWidth="1"/>
    <col min="10" max="10" width="20.5546875" hidden="1" customWidth="1"/>
    <col min="11" max="11" width="16.88671875" customWidth="1"/>
    <col min="12" max="15" width="0" hidden="1" customWidth="1"/>
    <col min="16" max="16" width="0.33203125" customWidth="1"/>
    <col min="17" max="17" width="15.109375" customWidth="1"/>
    <col min="19" max="19" width="14.33203125" customWidth="1"/>
    <col min="21" max="26" width="18.44140625" customWidth="1"/>
  </cols>
  <sheetData>
    <row r="1" spans="1:25">
      <c r="A1" s="14" t="s">
        <v>96</v>
      </c>
      <c r="B1" s="1" t="s">
        <v>0</v>
      </c>
      <c r="C1" s="1" t="s">
        <v>1</v>
      </c>
      <c r="D1" s="2" t="s">
        <v>94</v>
      </c>
      <c r="E1" s="2" t="s">
        <v>93</v>
      </c>
      <c r="F1" s="2" t="s">
        <v>106</v>
      </c>
      <c r="G1" s="2" t="s">
        <v>105</v>
      </c>
      <c r="H1" s="2" t="s">
        <v>95</v>
      </c>
      <c r="I1" s="15" t="s">
        <v>107</v>
      </c>
      <c r="J1" s="8" t="s">
        <v>131</v>
      </c>
      <c r="K1" s="2" t="s">
        <v>140</v>
      </c>
      <c r="L1" s="8" t="s">
        <v>111</v>
      </c>
      <c r="M1" s="8" t="s">
        <v>112</v>
      </c>
      <c r="N1" s="8" t="s">
        <v>113</v>
      </c>
      <c r="O1" s="8" t="s">
        <v>114</v>
      </c>
      <c r="Q1" s="8" t="s">
        <v>141</v>
      </c>
      <c r="R1" s="8" t="s">
        <v>142</v>
      </c>
      <c r="S1" s="8" t="s">
        <v>143</v>
      </c>
      <c r="T1" s="8" t="s">
        <v>144</v>
      </c>
      <c r="U1" s="2" t="s">
        <v>147</v>
      </c>
      <c r="V1" s="8" t="s">
        <v>141</v>
      </c>
      <c r="W1" s="8" t="s">
        <v>142</v>
      </c>
      <c r="X1" s="8" t="s">
        <v>143</v>
      </c>
      <c r="Y1" s="8" t="s">
        <v>144</v>
      </c>
    </row>
    <row r="2" spans="1:25">
      <c r="A2" s="13" t="s">
        <v>134</v>
      </c>
      <c r="B2" s="5" t="s">
        <v>2</v>
      </c>
      <c r="C2" s="5" t="s">
        <v>3</v>
      </c>
      <c r="D2" s="6">
        <v>10</v>
      </c>
      <c r="E2" s="6">
        <v>10</v>
      </c>
      <c r="F2" s="7">
        <v>7</v>
      </c>
      <c r="G2" s="11"/>
      <c r="H2" s="17">
        <f t="shared" ref="H2:H33" si="0">D2+E2+F2+G2</f>
        <v>27</v>
      </c>
      <c r="I2" s="13" t="s">
        <v>99</v>
      </c>
      <c r="J2" s="9">
        <f t="shared" ref="J2:J33" si="1">1-(P2/10)</f>
        <v>0.8666666666666667</v>
      </c>
      <c r="K2">
        <v>21.332999999999998</v>
      </c>
      <c r="L2">
        <f t="shared" ref="L2:L33" si="2">H2/3</f>
        <v>9</v>
      </c>
      <c r="M2">
        <f t="shared" ref="M2:M33" si="3">ABS(D2-L2)</f>
        <v>1</v>
      </c>
      <c r="N2">
        <f t="shared" ref="N2:N33" si="4">ABS(E2-L2)</f>
        <v>1</v>
      </c>
      <c r="O2">
        <f t="shared" ref="O2:O33" si="5">ABS(F2-L2)</f>
        <v>2</v>
      </c>
      <c r="P2">
        <f t="shared" ref="P2:P33" si="6">AVERAGE(M2:O2)</f>
        <v>1.3333333333333333</v>
      </c>
      <c r="Q2" s="18" t="s">
        <v>145</v>
      </c>
      <c r="R2" s="19">
        <f>(TRUNC(K2))+I2</f>
        <v>23</v>
      </c>
      <c r="S2" s="3">
        <f>IF(R2&gt;=20,1,IF(R2=19,"1-",IF(R2=18,2,IF(R2=17,"2-",IF(R2=16,3,IF(R2=15,"3-","NE"))))))</f>
        <v>1</v>
      </c>
      <c r="T2">
        <v>1</v>
      </c>
    </row>
    <row r="3" spans="1:25">
      <c r="A3" s="13" t="s">
        <v>124</v>
      </c>
      <c r="B3" s="5" t="s">
        <v>4</v>
      </c>
      <c r="C3" s="5" t="s">
        <v>5</v>
      </c>
      <c r="D3" s="6">
        <v>7</v>
      </c>
      <c r="E3" s="6">
        <v>5</v>
      </c>
      <c r="F3" s="7">
        <v>7</v>
      </c>
      <c r="G3" s="11"/>
      <c r="H3" s="17">
        <f t="shared" si="0"/>
        <v>19</v>
      </c>
      <c r="I3" s="13" t="s">
        <v>104</v>
      </c>
      <c r="J3" s="9">
        <f t="shared" si="1"/>
        <v>0.91111111111111109</v>
      </c>
      <c r="K3">
        <v>20.123000000000001</v>
      </c>
      <c r="L3">
        <f t="shared" si="2"/>
        <v>6.333333333333333</v>
      </c>
      <c r="M3">
        <f t="shared" si="3"/>
        <v>0.66666666666666696</v>
      </c>
      <c r="N3">
        <f t="shared" si="4"/>
        <v>1.333333333333333</v>
      </c>
      <c r="O3">
        <f t="shared" si="5"/>
        <v>0.66666666666666696</v>
      </c>
      <c r="P3">
        <f t="shared" si="6"/>
        <v>0.88888888888888895</v>
      </c>
      <c r="Q3" s="4" t="s">
        <v>146</v>
      </c>
      <c r="R3" s="19">
        <f>(TRUNC(K3))+I3</f>
        <v>17</v>
      </c>
      <c r="S3" s="4" t="s">
        <v>146</v>
      </c>
      <c r="T3" s="4" t="s">
        <v>146</v>
      </c>
    </row>
    <row r="4" spans="1:25">
      <c r="A4" s="13" t="s">
        <v>132</v>
      </c>
      <c r="B4" s="5" t="s">
        <v>6</v>
      </c>
      <c r="C4" s="5" t="s">
        <v>7</v>
      </c>
      <c r="D4" s="6">
        <v>9</v>
      </c>
      <c r="E4" s="6">
        <v>10</v>
      </c>
      <c r="F4" s="7">
        <v>9</v>
      </c>
      <c r="G4" s="11">
        <v>1</v>
      </c>
      <c r="H4" s="17">
        <f t="shared" si="0"/>
        <v>29</v>
      </c>
      <c r="I4" s="13" t="s">
        <v>98</v>
      </c>
      <c r="J4" s="9">
        <f t="shared" si="1"/>
        <v>0.94444444444444442</v>
      </c>
      <c r="K4">
        <v>20.332999999999998</v>
      </c>
      <c r="L4">
        <f t="shared" si="2"/>
        <v>9.6666666666666661</v>
      </c>
      <c r="M4">
        <f t="shared" si="3"/>
        <v>0.66666666666666607</v>
      </c>
      <c r="N4">
        <f t="shared" si="4"/>
        <v>0.33333333333333393</v>
      </c>
      <c r="O4">
        <f t="shared" si="5"/>
        <v>0.66666666666666607</v>
      </c>
      <c r="P4">
        <f t="shared" si="6"/>
        <v>0.55555555555555536</v>
      </c>
      <c r="Q4" s="18" t="s">
        <v>145</v>
      </c>
      <c r="R4" s="19">
        <f>(TRUNC(K4))+I4</f>
        <v>23</v>
      </c>
      <c r="S4" s="3">
        <f>IF(R4&gt;=20,1,IF(R4=19,"1-",IF(R4=18,2,IF(R4=17,"2-",IF(R4=16,3,IF(R4=15,"3-","NE"))))))</f>
        <v>1</v>
      </c>
      <c r="T4" s="20">
        <v>1</v>
      </c>
    </row>
    <row r="5" spans="1:25">
      <c r="A5" s="13" t="s">
        <v>134</v>
      </c>
      <c r="B5" s="5" t="s">
        <v>8</v>
      </c>
      <c r="C5" s="5" t="s">
        <v>9</v>
      </c>
      <c r="D5" s="6">
        <v>10</v>
      </c>
      <c r="E5" s="6">
        <v>9</v>
      </c>
      <c r="F5" s="7">
        <v>7</v>
      </c>
      <c r="G5" s="11">
        <v>1</v>
      </c>
      <c r="H5" s="17">
        <f t="shared" si="0"/>
        <v>27</v>
      </c>
      <c r="I5" s="13" t="s">
        <v>99</v>
      </c>
      <c r="J5" s="9">
        <f t="shared" si="1"/>
        <v>0.9</v>
      </c>
      <c r="K5">
        <v>19.332999999999998</v>
      </c>
      <c r="L5">
        <f t="shared" si="2"/>
        <v>9</v>
      </c>
      <c r="M5">
        <f t="shared" si="3"/>
        <v>1</v>
      </c>
      <c r="N5">
        <f t="shared" si="4"/>
        <v>0</v>
      </c>
      <c r="O5">
        <f t="shared" si="5"/>
        <v>2</v>
      </c>
      <c r="P5">
        <f t="shared" si="6"/>
        <v>1</v>
      </c>
      <c r="Q5" s="18" t="s">
        <v>145</v>
      </c>
      <c r="R5" s="19">
        <f>(TRUNC(K5))+I5</f>
        <v>21</v>
      </c>
      <c r="S5" s="3">
        <f>IF(R5&gt;=20,1,IF(R5=19,"1-",IF(R5=18,2,IF(R5=17,"2-",IF(R5=16,3,IF(R5=15,"3-","NE"))))))</f>
        <v>1</v>
      </c>
    </row>
    <row r="6" spans="1:25">
      <c r="A6" s="13" t="s">
        <v>128</v>
      </c>
      <c r="B6" s="5" t="s">
        <v>10</v>
      </c>
      <c r="C6" s="5" t="s">
        <v>11</v>
      </c>
      <c r="D6" s="6">
        <v>7</v>
      </c>
      <c r="E6" s="6">
        <v>7</v>
      </c>
      <c r="F6" s="7">
        <v>2</v>
      </c>
      <c r="G6" s="11"/>
      <c r="H6" s="17">
        <f t="shared" si="0"/>
        <v>16</v>
      </c>
      <c r="I6" s="13" t="s">
        <v>104</v>
      </c>
      <c r="J6" s="9">
        <f t="shared" si="1"/>
        <v>0.77777777777777779</v>
      </c>
      <c r="K6">
        <v>12.132999999999999</v>
      </c>
      <c r="L6">
        <f t="shared" si="2"/>
        <v>5.333333333333333</v>
      </c>
      <c r="M6">
        <f t="shared" si="3"/>
        <v>1.666666666666667</v>
      </c>
      <c r="N6">
        <f t="shared" si="4"/>
        <v>1.666666666666667</v>
      </c>
      <c r="O6">
        <f t="shared" si="5"/>
        <v>3.333333333333333</v>
      </c>
      <c r="P6">
        <f t="shared" si="6"/>
        <v>2.2222222222222223</v>
      </c>
      <c r="Q6" s="4" t="s">
        <v>146</v>
      </c>
      <c r="R6" s="19">
        <f>(TRUNC(K6))+I6</f>
        <v>9</v>
      </c>
      <c r="S6" s="4" t="s">
        <v>146</v>
      </c>
      <c r="T6" s="4" t="s">
        <v>146</v>
      </c>
      <c r="U6">
        <v>15.323</v>
      </c>
      <c r="V6" s="18" t="s">
        <v>145</v>
      </c>
      <c r="W6" s="21">
        <f>(TRUNC(U6))+I6</f>
        <v>12</v>
      </c>
      <c r="X6" s="3" t="str">
        <f>IF(W6&gt;=20,1,IF(W6=19,"1-",IF(W6=18,2,IF(W6=17,"2-",IF(W6=16,3,IF(W6=15,"3-","NE"))))))</f>
        <v>NE</v>
      </c>
      <c r="Y6" s="4" t="s">
        <v>146</v>
      </c>
    </row>
    <row r="7" spans="1:25">
      <c r="A7" s="13" t="s">
        <v>116</v>
      </c>
      <c r="B7" s="5" t="s">
        <v>12</v>
      </c>
      <c r="C7" s="5" t="s">
        <v>13</v>
      </c>
      <c r="D7" s="6">
        <v>8.9</v>
      </c>
      <c r="E7" s="6">
        <v>8</v>
      </c>
      <c r="F7" s="7">
        <v>7</v>
      </c>
      <c r="G7" s="11">
        <v>1</v>
      </c>
      <c r="H7" s="17">
        <f t="shared" si="0"/>
        <v>24.9</v>
      </c>
      <c r="I7" s="13" t="s">
        <v>101</v>
      </c>
      <c r="J7" s="9">
        <f t="shared" si="1"/>
        <v>0.92666666666666675</v>
      </c>
      <c r="L7">
        <f t="shared" si="2"/>
        <v>8.2999999999999989</v>
      </c>
      <c r="M7">
        <f t="shared" si="3"/>
        <v>0.60000000000000142</v>
      </c>
      <c r="N7">
        <f t="shared" si="4"/>
        <v>0.29999999999999893</v>
      </c>
      <c r="O7">
        <f t="shared" si="5"/>
        <v>1.2999999999999989</v>
      </c>
      <c r="P7">
        <f t="shared" si="6"/>
        <v>0.73333333333333306</v>
      </c>
    </row>
    <row r="8" spans="1:25">
      <c r="A8" s="13" t="s">
        <v>110</v>
      </c>
      <c r="B8" s="5" t="s">
        <v>14</v>
      </c>
      <c r="C8" s="5" t="s">
        <v>15</v>
      </c>
      <c r="D8" s="6">
        <v>8</v>
      </c>
      <c r="E8" s="6">
        <v>9.5</v>
      </c>
      <c r="F8" s="7">
        <v>8</v>
      </c>
      <c r="G8" s="11">
        <v>1</v>
      </c>
      <c r="H8" s="17">
        <f t="shared" si="0"/>
        <v>26.5</v>
      </c>
      <c r="I8" s="13" t="s">
        <v>99</v>
      </c>
      <c r="J8" s="9">
        <f t="shared" si="1"/>
        <v>0.92222222222222217</v>
      </c>
      <c r="K8">
        <v>12.231999999999999</v>
      </c>
      <c r="L8">
        <f t="shared" si="2"/>
        <v>8.8333333333333339</v>
      </c>
      <c r="M8">
        <f t="shared" si="3"/>
        <v>0.83333333333333393</v>
      </c>
      <c r="N8">
        <f t="shared" si="4"/>
        <v>0.66666666666666607</v>
      </c>
      <c r="O8">
        <f t="shared" si="5"/>
        <v>0.83333333333333393</v>
      </c>
      <c r="P8">
        <f t="shared" si="6"/>
        <v>0.77777777777777801</v>
      </c>
      <c r="Q8" s="18" t="s">
        <v>145</v>
      </c>
      <c r="R8" s="19">
        <f>(TRUNC(K8))+I8</f>
        <v>14</v>
      </c>
      <c r="S8" s="3" t="str">
        <f>IF(R8&gt;=20,1,IF(R8=19,"1-",IF(R8=18,2,IF(R8=17,"2-",IF(R8=16,3,IF(R8=15,"3-","NE"))))))</f>
        <v>NE</v>
      </c>
      <c r="T8" s="4" t="s">
        <v>146</v>
      </c>
      <c r="U8">
        <v>20.323</v>
      </c>
      <c r="V8" s="18" t="s">
        <v>145</v>
      </c>
      <c r="W8" s="21">
        <f>(TRUNC(U8))+I8</f>
        <v>22</v>
      </c>
      <c r="X8" s="3">
        <f>IF(W8&gt;=20,1,IF(W8=19,"1-",IF(W8=18,2,IF(W8=17,"2-",IF(W8=16,3,IF(W8=15,"3-","NE"))))))</f>
        <v>1</v>
      </c>
      <c r="Y8">
        <v>1</v>
      </c>
    </row>
    <row r="9" spans="1:25">
      <c r="A9" s="13" t="s">
        <v>137</v>
      </c>
      <c r="B9" s="5" t="s">
        <v>16</v>
      </c>
      <c r="C9" s="5" t="s">
        <v>17</v>
      </c>
      <c r="D9" s="6">
        <v>10</v>
      </c>
      <c r="E9" s="6">
        <v>4</v>
      </c>
      <c r="F9" s="7">
        <v>9</v>
      </c>
      <c r="G9" s="11">
        <v>1</v>
      </c>
      <c r="H9" s="17">
        <f t="shared" si="0"/>
        <v>24</v>
      </c>
      <c r="I9" s="13" t="s">
        <v>101</v>
      </c>
      <c r="J9" s="9">
        <f t="shared" si="1"/>
        <v>0.76666666666666661</v>
      </c>
      <c r="K9">
        <v>13.223000000000001</v>
      </c>
      <c r="L9">
        <f t="shared" si="2"/>
        <v>8</v>
      </c>
      <c r="M9">
        <f t="shared" si="3"/>
        <v>2</v>
      </c>
      <c r="N9">
        <f t="shared" si="4"/>
        <v>4</v>
      </c>
      <c r="O9">
        <f t="shared" si="5"/>
        <v>1</v>
      </c>
      <c r="P9">
        <f t="shared" si="6"/>
        <v>2.3333333333333335</v>
      </c>
      <c r="Q9" s="18" t="s">
        <v>145</v>
      </c>
      <c r="R9" s="19">
        <f>(TRUNC(K9))+I9</f>
        <v>13</v>
      </c>
      <c r="S9" s="3" t="str">
        <f>IF(R9&gt;=20,1,IF(R9=19,"1-",IF(R9=18,2,IF(R9=17,"2-",IF(R9=16,3,IF(R9=15,"3-","NE"))))))</f>
        <v>NE</v>
      </c>
      <c r="T9" s="4" t="s">
        <v>146</v>
      </c>
      <c r="U9">
        <v>15.333</v>
      </c>
      <c r="V9" s="18" t="s">
        <v>145</v>
      </c>
      <c r="W9" s="21">
        <f>(TRUNC(U9))+I9</f>
        <v>15</v>
      </c>
      <c r="X9" s="3" t="str">
        <f>IF(W9&gt;=20,1,IF(W9=19,"1-",IF(W9=18,2,IF(W9=17,"2-",IF(W9=16,3,IF(W9=15,"3-","NE"))))))</f>
        <v>3-</v>
      </c>
    </row>
    <row r="10" spans="1:25">
      <c r="A10" s="13" t="s">
        <v>136</v>
      </c>
      <c r="B10" s="5" t="s">
        <v>18</v>
      </c>
      <c r="C10" s="5" t="s">
        <v>19</v>
      </c>
      <c r="D10" s="6">
        <v>7</v>
      </c>
      <c r="E10" s="6">
        <v>8</v>
      </c>
      <c r="F10" s="7">
        <v>9</v>
      </c>
      <c r="G10" s="12" t="s">
        <v>100</v>
      </c>
      <c r="H10" s="17">
        <f t="shared" si="0"/>
        <v>25</v>
      </c>
      <c r="I10" s="13" t="s">
        <v>100</v>
      </c>
      <c r="J10" s="9">
        <f t="shared" si="1"/>
        <v>0.92222222222222217</v>
      </c>
      <c r="L10">
        <f t="shared" si="2"/>
        <v>8.3333333333333339</v>
      </c>
      <c r="M10">
        <f t="shared" si="3"/>
        <v>1.3333333333333339</v>
      </c>
      <c r="N10">
        <f t="shared" si="4"/>
        <v>0.33333333333333393</v>
      </c>
      <c r="O10">
        <f t="shared" si="5"/>
        <v>0.66666666666666607</v>
      </c>
      <c r="P10">
        <f t="shared" si="6"/>
        <v>0.77777777777777801</v>
      </c>
    </row>
    <row r="11" spans="1:25">
      <c r="A11" s="13" t="s">
        <v>138</v>
      </c>
      <c r="B11" s="5" t="s">
        <v>20</v>
      </c>
      <c r="C11" s="5" t="s">
        <v>21</v>
      </c>
      <c r="D11" s="6">
        <v>8</v>
      </c>
      <c r="E11" s="6">
        <v>9</v>
      </c>
      <c r="F11" s="7">
        <v>4</v>
      </c>
      <c r="G11" s="11">
        <v>1</v>
      </c>
      <c r="H11" s="17">
        <f t="shared" si="0"/>
        <v>22</v>
      </c>
      <c r="I11" s="13" t="s">
        <v>102</v>
      </c>
      <c r="J11" s="9">
        <f t="shared" si="1"/>
        <v>0.81111111111111112</v>
      </c>
      <c r="K11">
        <v>18.233000000000001</v>
      </c>
      <c r="L11">
        <f t="shared" si="2"/>
        <v>7.333333333333333</v>
      </c>
      <c r="M11">
        <f t="shared" si="3"/>
        <v>0.66666666666666696</v>
      </c>
      <c r="N11">
        <f t="shared" si="4"/>
        <v>1.666666666666667</v>
      </c>
      <c r="O11">
        <f t="shared" si="5"/>
        <v>3.333333333333333</v>
      </c>
      <c r="P11">
        <f t="shared" si="6"/>
        <v>1.8888888888888891</v>
      </c>
      <c r="Q11" s="18" t="s">
        <v>145</v>
      </c>
      <c r="R11" s="19">
        <f>(TRUNC(K11))+I11</f>
        <v>17</v>
      </c>
      <c r="S11" s="3" t="str">
        <f>IF(R11&gt;=20,1,IF(R11=19,"1-",IF(R11=18,2,IF(R11=17,"2-",IF(R11=16,3,IF(R11=15,"3-","NE"))))))</f>
        <v>2-</v>
      </c>
    </row>
    <row r="12" spans="1:25">
      <c r="A12" s="13" t="s">
        <v>139</v>
      </c>
      <c r="B12" s="5" t="s">
        <v>22</v>
      </c>
      <c r="C12" s="5" t="s">
        <v>23</v>
      </c>
      <c r="D12" s="6">
        <v>9</v>
      </c>
      <c r="E12" s="6">
        <v>7</v>
      </c>
      <c r="F12" s="7">
        <v>4</v>
      </c>
      <c r="G12" s="11"/>
      <c r="H12" s="17">
        <f t="shared" si="0"/>
        <v>20</v>
      </c>
      <c r="I12" s="13" t="s">
        <v>103</v>
      </c>
      <c r="J12" s="9">
        <f t="shared" si="1"/>
        <v>0.82222222222222219</v>
      </c>
      <c r="K12">
        <v>12.132</v>
      </c>
      <c r="L12">
        <f t="shared" si="2"/>
        <v>6.666666666666667</v>
      </c>
      <c r="M12">
        <f t="shared" si="3"/>
        <v>2.333333333333333</v>
      </c>
      <c r="N12">
        <f t="shared" si="4"/>
        <v>0.33333333333333304</v>
      </c>
      <c r="O12">
        <f t="shared" si="5"/>
        <v>2.666666666666667</v>
      </c>
      <c r="P12">
        <f t="shared" si="6"/>
        <v>1.7777777777777777</v>
      </c>
      <c r="Q12" s="4" t="s">
        <v>146</v>
      </c>
      <c r="R12" s="19">
        <f>(TRUNC(K12))+I12</f>
        <v>10</v>
      </c>
      <c r="S12" s="4" t="s">
        <v>146</v>
      </c>
      <c r="T12" s="4" t="s">
        <v>146</v>
      </c>
    </row>
    <row r="13" spans="1:25">
      <c r="A13" s="13" t="s">
        <v>97</v>
      </c>
      <c r="B13" s="5" t="s">
        <v>24</v>
      </c>
      <c r="C13" s="5" t="s">
        <v>25</v>
      </c>
      <c r="D13" s="6">
        <v>10</v>
      </c>
      <c r="E13" s="6">
        <v>9</v>
      </c>
      <c r="F13" s="7">
        <v>2</v>
      </c>
      <c r="G13" s="11"/>
      <c r="H13" s="17">
        <f t="shared" si="0"/>
        <v>21</v>
      </c>
      <c r="I13" s="13" t="s">
        <v>103</v>
      </c>
      <c r="J13" s="9">
        <f t="shared" si="1"/>
        <v>0.66666666666666663</v>
      </c>
      <c r="L13">
        <f t="shared" si="2"/>
        <v>7</v>
      </c>
      <c r="M13">
        <f t="shared" si="3"/>
        <v>3</v>
      </c>
      <c r="N13">
        <f t="shared" si="4"/>
        <v>2</v>
      </c>
      <c r="O13">
        <f t="shared" si="5"/>
        <v>5</v>
      </c>
      <c r="P13">
        <f t="shared" si="6"/>
        <v>3.3333333333333335</v>
      </c>
    </row>
    <row r="14" spans="1:25">
      <c r="A14" s="13" t="s">
        <v>137</v>
      </c>
      <c r="B14" s="5" t="s">
        <v>26</v>
      </c>
      <c r="C14" s="5" t="s">
        <v>27</v>
      </c>
      <c r="D14" s="6">
        <v>8</v>
      </c>
      <c r="E14" s="6">
        <v>8</v>
      </c>
      <c r="F14" s="7">
        <v>8</v>
      </c>
      <c r="G14" s="11"/>
      <c r="H14" s="17">
        <f t="shared" si="0"/>
        <v>24</v>
      </c>
      <c r="I14" s="13" t="s">
        <v>101</v>
      </c>
      <c r="J14" s="9">
        <f t="shared" si="1"/>
        <v>1</v>
      </c>
      <c r="L14">
        <f t="shared" si="2"/>
        <v>8</v>
      </c>
      <c r="M14">
        <f t="shared" si="3"/>
        <v>0</v>
      </c>
      <c r="N14">
        <f t="shared" si="4"/>
        <v>0</v>
      </c>
      <c r="O14">
        <f t="shared" si="5"/>
        <v>0</v>
      </c>
      <c r="P14">
        <f t="shared" si="6"/>
        <v>0</v>
      </c>
    </row>
    <row r="15" spans="1:25">
      <c r="A15" s="13" t="s">
        <v>109</v>
      </c>
      <c r="B15" s="5" t="s">
        <v>28</v>
      </c>
      <c r="C15" s="5" t="s">
        <v>29</v>
      </c>
      <c r="D15" s="6">
        <v>10</v>
      </c>
      <c r="E15" s="6">
        <v>10</v>
      </c>
      <c r="F15" s="7">
        <v>8.8000000000000007</v>
      </c>
      <c r="G15" s="11">
        <v>1</v>
      </c>
      <c r="H15" s="17">
        <f t="shared" si="0"/>
        <v>29.8</v>
      </c>
      <c r="I15" s="13" t="s">
        <v>98</v>
      </c>
      <c r="J15" s="9">
        <f t="shared" si="1"/>
        <v>0.95777777777777784</v>
      </c>
      <c r="K15">
        <v>17.332999999999998</v>
      </c>
      <c r="L15">
        <f t="shared" si="2"/>
        <v>9.9333333333333336</v>
      </c>
      <c r="M15">
        <f t="shared" si="3"/>
        <v>6.666666666666643E-2</v>
      </c>
      <c r="N15">
        <f t="shared" si="4"/>
        <v>6.666666666666643E-2</v>
      </c>
      <c r="O15">
        <f t="shared" si="5"/>
        <v>1.1333333333333329</v>
      </c>
      <c r="P15">
        <f t="shared" si="6"/>
        <v>0.42222222222222189</v>
      </c>
      <c r="Q15" s="18" t="s">
        <v>145</v>
      </c>
      <c r="R15" s="19">
        <f t="shared" ref="R15:R26" si="7">(TRUNC(K15))+I15</f>
        <v>20</v>
      </c>
      <c r="S15" s="3">
        <f>IF(R15&gt;=20,1,IF(R15=19,"1-",IF(R15=18,2,IF(R15=17,"2-",IF(R15=16,3,IF(R15=15,"3-","NE"))))))</f>
        <v>1</v>
      </c>
    </row>
    <row r="16" spans="1:25">
      <c r="A16" s="13" t="s">
        <v>138</v>
      </c>
      <c r="B16" s="5" t="s">
        <v>30</v>
      </c>
      <c r="C16" s="5" t="s">
        <v>31</v>
      </c>
      <c r="D16" s="6">
        <v>8</v>
      </c>
      <c r="E16" s="6">
        <v>6</v>
      </c>
      <c r="F16" s="7">
        <v>7</v>
      </c>
      <c r="G16" s="11">
        <v>1</v>
      </c>
      <c r="H16" s="17">
        <f t="shared" si="0"/>
        <v>22</v>
      </c>
      <c r="I16" s="13" t="s">
        <v>102</v>
      </c>
      <c r="J16" s="9">
        <f t="shared" si="1"/>
        <v>0.92222222222222228</v>
      </c>
      <c r="K16">
        <v>18.231999999999999</v>
      </c>
      <c r="L16">
        <f t="shared" si="2"/>
        <v>7.333333333333333</v>
      </c>
      <c r="M16">
        <f t="shared" si="3"/>
        <v>0.66666666666666696</v>
      </c>
      <c r="N16">
        <f t="shared" si="4"/>
        <v>1.333333333333333</v>
      </c>
      <c r="O16">
        <f t="shared" si="5"/>
        <v>0.33333333333333304</v>
      </c>
      <c r="P16">
        <f t="shared" si="6"/>
        <v>0.77777777777777768</v>
      </c>
      <c r="Q16" s="18" t="s">
        <v>145</v>
      </c>
      <c r="R16" s="19">
        <f t="shared" si="7"/>
        <v>17</v>
      </c>
      <c r="S16" s="3" t="str">
        <f>IF(R16&gt;=20,1,IF(R16=19,"1-",IF(R16=18,2,IF(R16=17,"2-",IF(R16=16,3,IF(R16=15,"3-","NE"))))))</f>
        <v>2-</v>
      </c>
      <c r="T16" s="20">
        <v>3</v>
      </c>
    </row>
    <row r="17" spans="1:25">
      <c r="A17" s="13" t="s">
        <v>122</v>
      </c>
      <c r="B17" s="5" t="s">
        <v>32</v>
      </c>
      <c r="C17" s="5" t="s">
        <v>33</v>
      </c>
      <c r="D17" s="6">
        <v>9</v>
      </c>
      <c r="E17" s="6">
        <v>8.5</v>
      </c>
      <c r="F17" s="7">
        <v>4.9000000000000004</v>
      </c>
      <c r="G17" s="11"/>
      <c r="H17" s="17">
        <f t="shared" si="0"/>
        <v>22.4</v>
      </c>
      <c r="I17" s="13" t="s">
        <v>102</v>
      </c>
      <c r="J17" s="9">
        <f t="shared" si="1"/>
        <v>0.8288888888888889</v>
      </c>
      <c r="K17">
        <v>14.121</v>
      </c>
      <c r="L17">
        <f t="shared" si="2"/>
        <v>7.4666666666666659</v>
      </c>
      <c r="M17">
        <f t="shared" si="3"/>
        <v>1.5333333333333341</v>
      </c>
      <c r="N17">
        <f t="shared" si="4"/>
        <v>1.0333333333333341</v>
      </c>
      <c r="O17">
        <f t="shared" si="5"/>
        <v>2.5666666666666655</v>
      </c>
      <c r="P17">
        <f t="shared" si="6"/>
        <v>1.7111111111111112</v>
      </c>
      <c r="Q17" s="4" t="s">
        <v>146</v>
      </c>
      <c r="R17" s="19">
        <f t="shared" si="7"/>
        <v>13</v>
      </c>
      <c r="S17" s="4" t="s">
        <v>146</v>
      </c>
      <c r="T17" s="4" t="s">
        <v>146</v>
      </c>
    </row>
    <row r="18" spans="1:25">
      <c r="A18" s="13" t="s">
        <v>134</v>
      </c>
      <c r="B18" s="5" t="s">
        <v>30</v>
      </c>
      <c r="C18" s="5" t="s">
        <v>34</v>
      </c>
      <c r="D18" s="6">
        <v>8</v>
      </c>
      <c r="E18" s="6">
        <v>10</v>
      </c>
      <c r="F18" s="7">
        <v>9</v>
      </c>
      <c r="G18" s="11"/>
      <c r="H18" s="17">
        <f t="shared" si="0"/>
        <v>27</v>
      </c>
      <c r="I18" s="13" t="s">
        <v>99</v>
      </c>
      <c r="J18" s="9">
        <f t="shared" si="1"/>
        <v>0.93333333333333335</v>
      </c>
      <c r="K18">
        <v>18.233000000000001</v>
      </c>
      <c r="L18">
        <f t="shared" si="2"/>
        <v>9</v>
      </c>
      <c r="M18">
        <f t="shared" si="3"/>
        <v>1</v>
      </c>
      <c r="N18">
        <f t="shared" si="4"/>
        <v>1</v>
      </c>
      <c r="O18">
        <f t="shared" si="5"/>
        <v>0</v>
      </c>
      <c r="P18">
        <f t="shared" si="6"/>
        <v>0.66666666666666663</v>
      </c>
      <c r="Q18" s="18" t="s">
        <v>145</v>
      </c>
      <c r="R18" s="19">
        <f t="shared" si="7"/>
        <v>20</v>
      </c>
      <c r="S18" s="3">
        <f t="shared" ref="S18:S26" si="8">IF(R18&gt;=20,1,IF(R18=19,"1-",IF(R18=18,2,IF(R18=17,"2-",IF(R18=16,3,IF(R18=15,"3-","NE"))))))</f>
        <v>1</v>
      </c>
    </row>
    <row r="19" spans="1:25">
      <c r="A19" s="13" t="s">
        <v>136</v>
      </c>
      <c r="B19" s="5" t="s">
        <v>35</v>
      </c>
      <c r="C19" s="5" t="s">
        <v>36</v>
      </c>
      <c r="D19" s="6">
        <v>9</v>
      </c>
      <c r="E19" s="6">
        <v>8</v>
      </c>
      <c r="F19" s="7">
        <v>8</v>
      </c>
      <c r="G19" s="11"/>
      <c r="H19" s="17">
        <f t="shared" si="0"/>
        <v>25</v>
      </c>
      <c r="I19" s="13" t="s">
        <v>100</v>
      </c>
      <c r="J19" s="9">
        <f t="shared" si="1"/>
        <v>0.95555555555555549</v>
      </c>
      <c r="K19">
        <v>18.332000000000001</v>
      </c>
      <c r="L19">
        <f t="shared" si="2"/>
        <v>8.3333333333333339</v>
      </c>
      <c r="M19">
        <f t="shared" si="3"/>
        <v>0.66666666666666607</v>
      </c>
      <c r="N19">
        <f t="shared" si="4"/>
        <v>0.33333333333333393</v>
      </c>
      <c r="O19">
        <f t="shared" si="5"/>
        <v>0.33333333333333393</v>
      </c>
      <c r="P19">
        <f t="shared" si="6"/>
        <v>0.44444444444444464</v>
      </c>
      <c r="Q19" s="18" t="s">
        <v>145</v>
      </c>
      <c r="R19" s="19">
        <f t="shared" si="7"/>
        <v>19</v>
      </c>
      <c r="S19" s="3" t="str">
        <f t="shared" si="8"/>
        <v>1-</v>
      </c>
    </row>
    <row r="20" spans="1:25">
      <c r="A20" s="13" t="s">
        <v>132</v>
      </c>
      <c r="B20" s="5" t="s">
        <v>37</v>
      </c>
      <c r="C20" s="5" t="s">
        <v>38</v>
      </c>
      <c r="D20" s="6">
        <v>10</v>
      </c>
      <c r="E20" s="6">
        <v>8</v>
      </c>
      <c r="F20" s="7">
        <v>10</v>
      </c>
      <c r="G20" s="11">
        <v>1</v>
      </c>
      <c r="H20" s="17">
        <f t="shared" si="0"/>
        <v>29</v>
      </c>
      <c r="I20" s="13" t="s">
        <v>98</v>
      </c>
      <c r="J20" s="9">
        <f t="shared" si="1"/>
        <v>0.92222222222222217</v>
      </c>
      <c r="K20">
        <v>17.332999999999998</v>
      </c>
      <c r="L20">
        <f t="shared" si="2"/>
        <v>9.6666666666666661</v>
      </c>
      <c r="M20">
        <f t="shared" si="3"/>
        <v>0.33333333333333393</v>
      </c>
      <c r="N20">
        <f t="shared" si="4"/>
        <v>1.6666666666666661</v>
      </c>
      <c r="O20">
        <f t="shared" si="5"/>
        <v>0.33333333333333393</v>
      </c>
      <c r="P20">
        <f t="shared" si="6"/>
        <v>0.77777777777777801</v>
      </c>
      <c r="Q20" s="18" t="s">
        <v>145</v>
      </c>
      <c r="R20" s="19">
        <f t="shared" si="7"/>
        <v>20</v>
      </c>
      <c r="S20" s="3">
        <f t="shared" si="8"/>
        <v>1</v>
      </c>
    </row>
    <row r="21" spans="1:25">
      <c r="A21" s="13" t="s">
        <v>136</v>
      </c>
      <c r="B21" s="5" t="s">
        <v>39</v>
      </c>
      <c r="C21" s="5" t="s">
        <v>40</v>
      </c>
      <c r="D21" s="6">
        <v>10</v>
      </c>
      <c r="E21" s="6">
        <v>9</v>
      </c>
      <c r="F21" s="7">
        <v>6</v>
      </c>
      <c r="G21" s="11"/>
      <c r="H21" s="17">
        <f t="shared" si="0"/>
        <v>25</v>
      </c>
      <c r="I21" s="13" t="s">
        <v>100</v>
      </c>
      <c r="J21" s="9">
        <f t="shared" si="1"/>
        <v>0.84444444444444444</v>
      </c>
      <c r="K21">
        <v>18.332000000000001</v>
      </c>
      <c r="L21">
        <f t="shared" si="2"/>
        <v>8.3333333333333339</v>
      </c>
      <c r="M21">
        <f t="shared" si="3"/>
        <v>1.6666666666666661</v>
      </c>
      <c r="N21">
        <f t="shared" si="4"/>
        <v>0.66666666666666607</v>
      </c>
      <c r="O21">
        <f t="shared" si="5"/>
        <v>2.3333333333333339</v>
      </c>
      <c r="P21">
        <f t="shared" si="6"/>
        <v>1.5555555555555554</v>
      </c>
      <c r="Q21" s="18" t="s">
        <v>145</v>
      </c>
      <c r="R21" s="19">
        <f t="shared" si="7"/>
        <v>19</v>
      </c>
      <c r="S21" s="3" t="str">
        <f t="shared" si="8"/>
        <v>1-</v>
      </c>
      <c r="T21" s="20">
        <v>2</v>
      </c>
    </row>
    <row r="22" spans="1:25">
      <c r="A22" s="13" t="s">
        <v>97</v>
      </c>
      <c r="B22" s="5" t="s">
        <v>41</v>
      </c>
      <c r="C22" s="5" t="s">
        <v>42</v>
      </c>
      <c r="D22" s="6">
        <v>7</v>
      </c>
      <c r="E22" s="6">
        <v>7</v>
      </c>
      <c r="F22" s="7">
        <v>7</v>
      </c>
      <c r="G22" s="11"/>
      <c r="H22" s="17">
        <f t="shared" si="0"/>
        <v>21</v>
      </c>
      <c r="I22" s="13" t="s">
        <v>103</v>
      </c>
      <c r="J22" s="9">
        <f t="shared" si="1"/>
        <v>1</v>
      </c>
      <c r="K22">
        <v>18.233000000000001</v>
      </c>
      <c r="L22">
        <f t="shared" si="2"/>
        <v>7</v>
      </c>
      <c r="M22">
        <f t="shared" si="3"/>
        <v>0</v>
      </c>
      <c r="N22">
        <f t="shared" si="4"/>
        <v>0</v>
      </c>
      <c r="O22">
        <f t="shared" si="5"/>
        <v>0</v>
      </c>
      <c r="P22">
        <f t="shared" si="6"/>
        <v>0</v>
      </c>
      <c r="Q22" s="18" t="s">
        <v>145</v>
      </c>
      <c r="R22" s="19">
        <f t="shared" si="7"/>
        <v>16</v>
      </c>
      <c r="S22" s="3">
        <f t="shared" si="8"/>
        <v>3</v>
      </c>
    </row>
    <row r="23" spans="1:25">
      <c r="A23" s="13" t="s">
        <v>133</v>
      </c>
      <c r="B23" s="5" t="s">
        <v>43</v>
      </c>
      <c r="C23" s="5" t="s">
        <v>44</v>
      </c>
      <c r="D23" s="6">
        <v>8</v>
      </c>
      <c r="E23" s="6">
        <v>9</v>
      </c>
      <c r="F23" s="7">
        <v>10</v>
      </c>
      <c r="G23" s="11">
        <v>1</v>
      </c>
      <c r="H23" s="17">
        <f t="shared" si="0"/>
        <v>28</v>
      </c>
      <c r="I23" s="13" t="s">
        <v>99</v>
      </c>
      <c r="J23" s="9">
        <f t="shared" si="1"/>
        <v>0.92222222222222217</v>
      </c>
      <c r="K23">
        <v>21.332999999999998</v>
      </c>
      <c r="L23">
        <f t="shared" si="2"/>
        <v>9.3333333333333339</v>
      </c>
      <c r="M23">
        <f t="shared" si="3"/>
        <v>1.3333333333333339</v>
      </c>
      <c r="N23">
        <f t="shared" si="4"/>
        <v>0.33333333333333393</v>
      </c>
      <c r="O23">
        <f t="shared" si="5"/>
        <v>0.66666666666666607</v>
      </c>
      <c r="P23">
        <f t="shared" si="6"/>
        <v>0.77777777777777801</v>
      </c>
      <c r="Q23" s="18" t="s">
        <v>145</v>
      </c>
      <c r="R23" s="19">
        <f t="shared" si="7"/>
        <v>23</v>
      </c>
      <c r="S23" s="3">
        <f t="shared" si="8"/>
        <v>1</v>
      </c>
      <c r="T23">
        <v>1</v>
      </c>
    </row>
    <row r="24" spans="1:25">
      <c r="A24" s="13" t="s">
        <v>115</v>
      </c>
      <c r="B24" s="5" t="s">
        <v>6</v>
      </c>
      <c r="C24" s="5" t="s">
        <v>45</v>
      </c>
      <c r="D24" s="6">
        <v>9.4</v>
      </c>
      <c r="E24" s="6">
        <v>9</v>
      </c>
      <c r="F24" s="7">
        <v>8</v>
      </c>
      <c r="G24" s="11"/>
      <c r="H24" s="17">
        <f t="shared" si="0"/>
        <v>26.4</v>
      </c>
      <c r="I24" s="13" t="s">
        <v>100</v>
      </c>
      <c r="J24" s="9">
        <f t="shared" si="1"/>
        <v>0.94666666666666666</v>
      </c>
      <c r="K24">
        <v>18.231999999999999</v>
      </c>
      <c r="L24">
        <f t="shared" si="2"/>
        <v>8.7999999999999989</v>
      </c>
      <c r="M24">
        <f t="shared" si="3"/>
        <v>0.60000000000000142</v>
      </c>
      <c r="N24">
        <f t="shared" si="4"/>
        <v>0.20000000000000107</v>
      </c>
      <c r="O24">
        <f t="shared" si="5"/>
        <v>0.79999999999999893</v>
      </c>
      <c r="P24">
        <f t="shared" si="6"/>
        <v>0.53333333333333377</v>
      </c>
      <c r="Q24" s="18" t="s">
        <v>145</v>
      </c>
      <c r="R24" s="19">
        <f t="shared" si="7"/>
        <v>19</v>
      </c>
      <c r="S24" s="3" t="str">
        <f t="shared" si="8"/>
        <v>1-</v>
      </c>
      <c r="T24" s="20">
        <v>1</v>
      </c>
    </row>
    <row r="25" spans="1:25">
      <c r="A25" s="13" t="s">
        <v>135</v>
      </c>
      <c r="B25" s="5" t="s">
        <v>46</v>
      </c>
      <c r="C25" s="5" t="s">
        <v>47</v>
      </c>
      <c r="D25" s="6">
        <v>8</v>
      </c>
      <c r="E25" s="6">
        <v>9</v>
      </c>
      <c r="F25" s="7">
        <v>8</v>
      </c>
      <c r="G25" s="11">
        <v>1</v>
      </c>
      <c r="H25" s="17">
        <f t="shared" si="0"/>
        <v>26</v>
      </c>
      <c r="I25" s="13" t="s">
        <v>100</v>
      </c>
      <c r="J25" s="9">
        <f t="shared" si="1"/>
        <v>0.94444444444444442</v>
      </c>
      <c r="K25">
        <v>17.332999999999998</v>
      </c>
      <c r="L25">
        <f t="shared" si="2"/>
        <v>8.6666666666666661</v>
      </c>
      <c r="M25">
        <f t="shared" si="3"/>
        <v>0.66666666666666607</v>
      </c>
      <c r="N25">
        <f t="shared" si="4"/>
        <v>0.33333333333333393</v>
      </c>
      <c r="O25">
        <f t="shared" si="5"/>
        <v>0.66666666666666607</v>
      </c>
      <c r="P25">
        <f t="shared" si="6"/>
        <v>0.55555555555555536</v>
      </c>
      <c r="Q25" s="18" t="s">
        <v>145</v>
      </c>
      <c r="R25" s="19">
        <f t="shared" si="7"/>
        <v>18</v>
      </c>
      <c r="S25" s="3">
        <f t="shared" si="8"/>
        <v>2</v>
      </c>
    </row>
    <row r="26" spans="1:25">
      <c r="A26" s="13" t="s">
        <v>117</v>
      </c>
      <c r="B26" s="5" t="s">
        <v>48</v>
      </c>
      <c r="C26" s="5" t="s">
        <v>49</v>
      </c>
      <c r="D26" s="6">
        <v>8</v>
      </c>
      <c r="E26" s="6">
        <v>8</v>
      </c>
      <c r="F26" s="7">
        <v>8.5</v>
      </c>
      <c r="G26" s="11"/>
      <c r="H26" s="17">
        <f t="shared" si="0"/>
        <v>24.5</v>
      </c>
      <c r="I26" s="13" t="s">
        <v>101</v>
      </c>
      <c r="J26" s="9">
        <f t="shared" si="1"/>
        <v>0.97777777777777775</v>
      </c>
      <c r="K26">
        <v>17.233000000000001</v>
      </c>
      <c r="L26">
        <f t="shared" si="2"/>
        <v>8.1666666666666661</v>
      </c>
      <c r="M26">
        <f t="shared" si="3"/>
        <v>0.16666666666666607</v>
      </c>
      <c r="N26">
        <f t="shared" si="4"/>
        <v>0.16666666666666607</v>
      </c>
      <c r="O26">
        <f t="shared" si="5"/>
        <v>0.33333333333333393</v>
      </c>
      <c r="P26">
        <f t="shared" si="6"/>
        <v>0.22222222222222202</v>
      </c>
      <c r="Q26" s="18" t="s">
        <v>145</v>
      </c>
      <c r="R26" s="19">
        <f t="shared" si="7"/>
        <v>17</v>
      </c>
      <c r="S26" s="3" t="str">
        <f t="shared" si="8"/>
        <v>2-</v>
      </c>
    </row>
    <row r="27" spans="1:25">
      <c r="A27" s="13" t="s">
        <v>136</v>
      </c>
      <c r="B27" s="5" t="s">
        <v>50</v>
      </c>
      <c r="C27" s="5" t="s">
        <v>51</v>
      </c>
      <c r="D27" s="6">
        <v>9</v>
      </c>
      <c r="E27" s="6">
        <v>6</v>
      </c>
      <c r="F27" s="7">
        <v>9</v>
      </c>
      <c r="G27" s="11">
        <v>1</v>
      </c>
      <c r="H27" s="17">
        <f t="shared" si="0"/>
        <v>25</v>
      </c>
      <c r="I27" s="13" t="s">
        <v>100</v>
      </c>
      <c r="J27" s="9">
        <f t="shared" si="1"/>
        <v>0.87777777777777777</v>
      </c>
      <c r="L27">
        <f t="shared" si="2"/>
        <v>8.3333333333333339</v>
      </c>
      <c r="M27">
        <f t="shared" si="3"/>
        <v>0.66666666666666607</v>
      </c>
      <c r="N27">
        <f t="shared" si="4"/>
        <v>2.3333333333333339</v>
      </c>
      <c r="O27">
        <f t="shared" si="5"/>
        <v>0.66666666666666607</v>
      </c>
      <c r="P27">
        <f t="shared" si="6"/>
        <v>1.2222222222222221</v>
      </c>
    </row>
    <row r="28" spans="1:25">
      <c r="A28" s="13" t="s">
        <v>137</v>
      </c>
      <c r="B28" s="5" t="s">
        <v>52</v>
      </c>
      <c r="C28" s="5" t="s">
        <v>53</v>
      </c>
      <c r="D28" s="6">
        <v>9</v>
      </c>
      <c r="E28" s="6">
        <v>7</v>
      </c>
      <c r="F28" s="7">
        <v>8</v>
      </c>
      <c r="G28" s="11"/>
      <c r="H28" s="17">
        <f t="shared" si="0"/>
        <v>24</v>
      </c>
      <c r="I28" s="13" t="s">
        <v>101</v>
      </c>
      <c r="J28" s="9">
        <f t="shared" si="1"/>
        <v>0.93333333333333335</v>
      </c>
      <c r="K28">
        <v>20.332999999999998</v>
      </c>
      <c r="L28">
        <f t="shared" si="2"/>
        <v>8</v>
      </c>
      <c r="M28">
        <f t="shared" si="3"/>
        <v>1</v>
      </c>
      <c r="N28">
        <f t="shared" si="4"/>
        <v>1</v>
      </c>
      <c r="O28">
        <f t="shared" si="5"/>
        <v>0</v>
      </c>
      <c r="P28">
        <f t="shared" si="6"/>
        <v>0.66666666666666663</v>
      </c>
      <c r="Q28" s="18" t="s">
        <v>145</v>
      </c>
      <c r="R28" s="19">
        <f>(TRUNC(K28))+I28</f>
        <v>20</v>
      </c>
      <c r="S28" s="3">
        <f>IF(R28&gt;=20,1,IF(R28=19,"1-",IF(R28=18,2,IF(R28=17,"2-",IF(R28=16,3,IF(R28=15,"3-","NE"))))))</f>
        <v>1</v>
      </c>
      <c r="T28">
        <v>1</v>
      </c>
    </row>
    <row r="29" spans="1:25">
      <c r="A29" s="13" t="s">
        <v>132</v>
      </c>
      <c r="B29" s="5" t="s">
        <v>54</v>
      </c>
      <c r="C29" s="5" t="s">
        <v>55</v>
      </c>
      <c r="D29" s="6">
        <v>10</v>
      </c>
      <c r="E29" s="6">
        <v>10</v>
      </c>
      <c r="F29" s="7">
        <v>8</v>
      </c>
      <c r="G29" s="11">
        <v>1</v>
      </c>
      <c r="H29" s="17">
        <f t="shared" si="0"/>
        <v>29</v>
      </c>
      <c r="I29" s="13" t="s">
        <v>98</v>
      </c>
      <c r="J29" s="9">
        <f t="shared" si="1"/>
        <v>0.92222222222222217</v>
      </c>
      <c r="K29">
        <v>17.332999999999998</v>
      </c>
      <c r="L29">
        <f t="shared" si="2"/>
        <v>9.6666666666666661</v>
      </c>
      <c r="M29">
        <f t="shared" si="3"/>
        <v>0.33333333333333393</v>
      </c>
      <c r="N29">
        <f t="shared" si="4"/>
        <v>0.33333333333333393</v>
      </c>
      <c r="O29">
        <f t="shared" si="5"/>
        <v>1.6666666666666661</v>
      </c>
      <c r="P29">
        <f t="shared" si="6"/>
        <v>0.77777777777777801</v>
      </c>
      <c r="Q29" s="18" t="s">
        <v>145</v>
      </c>
      <c r="R29" s="19">
        <f>(TRUNC(K29))+I29</f>
        <v>20</v>
      </c>
      <c r="S29" s="3">
        <f>IF(R29&gt;=20,1,IF(R29=19,"1-",IF(R29=18,2,IF(R29=17,"2-",IF(R29=16,3,IF(R29=15,"3-","NE"))))))</f>
        <v>1</v>
      </c>
    </row>
    <row r="30" spans="1:25">
      <c r="A30" s="13" t="s">
        <v>135</v>
      </c>
      <c r="B30" s="5" t="s">
        <v>30</v>
      </c>
      <c r="C30" s="5" t="s">
        <v>56</v>
      </c>
      <c r="D30" s="6">
        <v>10</v>
      </c>
      <c r="E30" s="6">
        <v>7</v>
      </c>
      <c r="F30" s="7">
        <v>9</v>
      </c>
      <c r="G30" s="11"/>
      <c r="H30" s="17">
        <f t="shared" si="0"/>
        <v>26</v>
      </c>
      <c r="I30" s="13" t="s">
        <v>100</v>
      </c>
      <c r="J30" s="9">
        <f t="shared" si="1"/>
        <v>0.88888888888888884</v>
      </c>
      <c r="K30">
        <v>17.233000000000001</v>
      </c>
      <c r="L30">
        <f t="shared" si="2"/>
        <v>8.6666666666666661</v>
      </c>
      <c r="M30">
        <f t="shared" si="3"/>
        <v>1.3333333333333339</v>
      </c>
      <c r="N30">
        <f t="shared" si="4"/>
        <v>1.6666666666666661</v>
      </c>
      <c r="O30">
        <f t="shared" si="5"/>
        <v>0.33333333333333393</v>
      </c>
      <c r="P30">
        <f t="shared" si="6"/>
        <v>1.1111111111111114</v>
      </c>
      <c r="Q30" s="18" t="s">
        <v>145</v>
      </c>
      <c r="R30" s="19">
        <f>(TRUNC(K30))+I30</f>
        <v>18</v>
      </c>
      <c r="S30" s="3">
        <f>IF(R30&gt;=20,1,IF(R30=19,"1-",IF(R30=18,2,IF(R30=17,"2-",IF(R30=16,3,IF(R30=15,"3-","NE"))))))</f>
        <v>2</v>
      </c>
    </row>
    <row r="31" spans="1:25">
      <c r="A31" s="13" t="s">
        <v>133</v>
      </c>
      <c r="B31" s="5" t="s">
        <v>57</v>
      </c>
      <c r="C31" s="5" t="s">
        <v>58</v>
      </c>
      <c r="D31" s="6">
        <v>9</v>
      </c>
      <c r="E31" s="6">
        <v>9</v>
      </c>
      <c r="F31" s="7">
        <v>9</v>
      </c>
      <c r="G31" s="11">
        <v>1</v>
      </c>
      <c r="H31" s="17">
        <f t="shared" si="0"/>
        <v>28</v>
      </c>
      <c r="I31" s="13" t="s">
        <v>99</v>
      </c>
      <c r="J31" s="9">
        <f t="shared" si="1"/>
        <v>0.96666666666666656</v>
      </c>
      <c r="K31">
        <v>11.321999999999999</v>
      </c>
      <c r="L31">
        <f t="shared" si="2"/>
        <v>9.3333333333333339</v>
      </c>
      <c r="M31">
        <f t="shared" si="3"/>
        <v>0.33333333333333393</v>
      </c>
      <c r="N31">
        <f t="shared" si="4"/>
        <v>0.33333333333333393</v>
      </c>
      <c r="O31">
        <f t="shared" si="5"/>
        <v>0.33333333333333393</v>
      </c>
      <c r="P31">
        <f t="shared" si="6"/>
        <v>0.33333333333333393</v>
      </c>
      <c r="Q31" s="18" t="s">
        <v>145</v>
      </c>
      <c r="R31" s="19">
        <f>(TRUNC(K31))+I31</f>
        <v>13</v>
      </c>
      <c r="S31" s="3" t="str">
        <f>IF(R31&gt;=20,1,IF(R31=19,"1-",IF(R31=18,2,IF(R31=17,"2-",IF(R31=16,3,IF(R31=15,"3-","NE"))))))</f>
        <v>NE</v>
      </c>
      <c r="T31" s="4" t="s">
        <v>146</v>
      </c>
      <c r="U31">
        <v>17.132000000000001</v>
      </c>
      <c r="V31" s="4" t="s">
        <v>146</v>
      </c>
      <c r="W31" s="21">
        <f>(TRUNC(U31))+I31</f>
        <v>19</v>
      </c>
      <c r="X31" s="4" t="s">
        <v>146</v>
      </c>
      <c r="Y31" s="4" t="s">
        <v>146</v>
      </c>
    </row>
    <row r="32" spans="1:25">
      <c r="A32" s="13" t="s">
        <v>125</v>
      </c>
      <c r="B32" s="5" t="s">
        <v>59</v>
      </c>
      <c r="C32" s="5" t="s">
        <v>60</v>
      </c>
      <c r="D32" s="6">
        <v>10</v>
      </c>
      <c r="E32" s="6">
        <v>8</v>
      </c>
      <c r="F32" s="4">
        <v>0</v>
      </c>
      <c r="G32" s="11"/>
      <c r="H32" s="17">
        <f t="shared" si="0"/>
        <v>18</v>
      </c>
      <c r="I32" s="13" t="s">
        <v>104</v>
      </c>
      <c r="J32" s="9">
        <f t="shared" si="1"/>
        <v>0.6</v>
      </c>
      <c r="L32">
        <f t="shared" si="2"/>
        <v>6</v>
      </c>
      <c r="M32">
        <f t="shared" si="3"/>
        <v>4</v>
      </c>
      <c r="N32">
        <f t="shared" si="4"/>
        <v>2</v>
      </c>
      <c r="O32">
        <f t="shared" si="5"/>
        <v>6</v>
      </c>
      <c r="P32">
        <f t="shared" si="6"/>
        <v>4</v>
      </c>
    </row>
    <row r="33" spans="1:24">
      <c r="A33" s="13" t="s">
        <v>129</v>
      </c>
      <c r="B33" s="5" t="s">
        <v>61</v>
      </c>
      <c r="C33" s="5" t="s">
        <v>62</v>
      </c>
      <c r="D33" s="6">
        <v>8</v>
      </c>
      <c r="E33" s="10">
        <v>0</v>
      </c>
      <c r="F33" s="7">
        <v>6</v>
      </c>
      <c r="G33" s="11"/>
      <c r="H33" s="17">
        <f t="shared" si="0"/>
        <v>14</v>
      </c>
      <c r="I33" s="16" t="s">
        <v>108</v>
      </c>
      <c r="J33" s="9">
        <f t="shared" si="1"/>
        <v>0.68888888888888888</v>
      </c>
      <c r="L33">
        <f t="shared" si="2"/>
        <v>4.666666666666667</v>
      </c>
      <c r="M33">
        <f t="shared" si="3"/>
        <v>3.333333333333333</v>
      </c>
      <c r="N33">
        <f t="shared" si="4"/>
        <v>4.666666666666667</v>
      </c>
      <c r="O33">
        <f t="shared" si="5"/>
        <v>1.333333333333333</v>
      </c>
      <c r="P33">
        <f t="shared" si="6"/>
        <v>3.1111111111111107</v>
      </c>
    </row>
    <row r="34" spans="1:24">
      <c r="A34" s="13" t="s">
        <v>132</v>
      </c>
      <c r="B34" s="5" t="s">
        <v>63</v>
      </c>
      <c r="C34" s="5" t="s">
        <v>64</v>
      </c>
      <c r="D34" s="6">
        <v>10</v>
      </c>
      <c r="E34" s="6">
        <v>8</v>
      </c>
      <c r="F34" s="7">
        <v>10</v>
      </c>
      <c r="G34" s="11">
        <v>1</v>
      </c>
      <c r="H34" s="17">
        <f t="shared" ref="H34:H65" si="9">D34+E34+F34+G34</f>
        <v>29</v>
      </c>
      <c r="I34" s="13" t="s">
        <v>98</v>
      </c>
      <c r="J34" s="9">
        <f t="shared" ref="J34:J50" si="10">1-(P34/10)</f>
        <v>0.92222222222222217</v>
      </c>
      <c r="K34">
        <v>17.323</v>
      </c>
      <c r="L34">
        <f t="shared" ref="L34:L50" si="11">H34/3</f>
        <v>9.6666666666666661</v>
      </c>
      <c r="M34">
        <f t="shared" ref="M34:M65" si="12">ABS(D34-L34)</f>
        <v>0.33333333333333393</v>
      </c>
      <c r="N34">
        <f t="shared" ref="N34:N50" si="13">ABS(E34-L34)</f>
        <v>1.6666666666666661</v>
      </c>
      <c r="O34">
        <f t="shared" ref="O34:O50" si="14">ABS(F34-L34)</f>
        <v>0.33333333333333393</v>
      </c>
      <c r="P34">
        <f t="shared" ref="P34:P65" si="15">AVERAGE(M34:O34)</f>
        <v>0.77777777777777801</v>
      </c>
      <c r="Q34" s="18" t="s">
        <v>145</v>
      </c>
      <c r="R34" s="19">
        <f>(TRUNC(K34))+I34</f>
        <v>20</v>
      </c>
      <c r="S34" s="3">
        <f>IF(R34&gt;=20,1,IF(R34=19,"1-",IF(R34=18,2,IF(R34=17,"2-",IF(R34=16,3,IF(R34=15,"3-","NE"))))))</f>
        <v>1</v>
      </c>
      <c r="T34">
        <v>2</v>
      </c>
    </row>
    <row r="35" spans="1:24">
      <c r="A35" s="13" t="s">
        <v>126</v>
      </c>
      <c r="B35" s="5" t="s">
        <v>65</v>
      </c>
      <c r="C35" s="5" t="s">
        <v>66</v>
      </c>
      <c r="D35" s="6">
        <v>9</v>
      </c>
      <c r="E35" s="6">
        <v>5</v>
      </c>
      <c r="F35" s="7">
        <v>2</v>
      </c>
      <c r="G35" s="11">
        <v>1</v>
      </c>
      <c r="H35" s="17">
        <f t="shared" si="9"/>
        <v>17</v>
      </c>
      <c r="I35" s="13" t="s">
        <v>104</v>
      </c>
      <c r="J35" s="9">
        <f t="shared" si="10"/>
        <v>0.74444444444444446</v>
      </c>
      <c r="L35">
        <f t="shared" si="11"/>
        <v>5.666666666666667</v>
      </c>
      <c r="M35">
        <f t="shared" si="12"/>
        <v>3.333333333333333</v>
      </c>
      <c r="N35">
        <f t="shared" si="13"/>
        <v>0.66666666666666696</v>
      </c>
      <c r="O35">
        <f t="shared" si="14"/>
        <v>3.666666666666667</v>
      </c>
      <c r="P35">
        <f t="shared" si="15"/>
        <v>2.5555555555555558</v>
      </c>
    </row>
    <row r="36" spans="1:24">
      <c r="A36" s="13" t="s">
        <v>109</v>
      </c>
      <c r="B36" s="5" t="s">
        <v>67</v>
      </c>
      <c r="C36" s="5" t="s">
        <v>68</v>
      </c>
      <c r="D36" s="6">
        <v>9</v>
      </c>
      <c r="E36" s="6">
        <v>10</v>
      </c>
      <c r="F36" s="7">
        <v>10</v>
      </c>
      <c r="G36" s="11">
        <v>1</v>
      </c>
      <c r="H36" s="17">
        <f t="shared" si="9"/>
        <v>30</v>
      </c>
      <c r="I36" s="13" t="s">
        <v>98</v>
      </c>
      <c r="J36" s="9">
        <f t="shared" si="10"/>
        <v>0.96666666666666667</v>
      </c>
      <c r="K36">
        <v>19.323</v>
      </c>
      <c r="L36">
        <f t="shared" si="11"/>
        <v>10</v>
      </c>
      <c r="M36">
        <f t="shared" si="12"/>
        <v>1</v>
      </c>
      <c r="N36">
        <f t="shared" si="13"/>
        <v>0</v>
      </c>
      <c r="O36">
        <f t="shared" si="14"/>
        <v>0</v>
      </c>
      <c r="P36">
        <f t="shared" si="15"/>
        <v>0.33333333333333331</v>
      </c>
      <c r="Q36" s="18" t="s">
        <v>145</v>
      </c>
      <c r="R36" s="19">
        <f>(TRUNC(K36))+I36</f>
        <v>22</v>
      </c>
      <c r="S36" s="3">
        <f>IF(R36&gt;=20,1,IF(R36=19,"1-",IF(R36=18,2,IF(R36=17,"2-",IF(R36=16,3,IF(R36=15,"3-","NE"))))))</f>
        <v>1</v>
      </c>
      <c r="T36" s="20">
        <v>1</v>
      </c>
      <c r="W36" s="19">
        <f>(TRUNC(P36))+N36</f>
        <v>0</v>
      </c>
    </row>
    <row r="37" spans="1:24">
      <c r="A37" s="13" t="s">
        <v>139</v>
      </c>
      <c r="B37" s="5" t="s">
        <v>69</v>
      </c>
      <c r="C37" s="5" t="s">
        <v>70</v>
      </c>
      <c r="D37" s="6">
        <v>10</v>
      </c>
      <c r="E37" s="6">
        <v>7</v>
      </c>
      <c r="F37" s="7">
        <v>3</v>
      </c>
      <c r="G37" s="11"/>
      <c r="H37" s="17">
        <f t="shared" si="9"/>
        <v>20</v>
      </c>
      <c r="I37" s="13" t="s">
        <v>103</v>
      </c>
      <c r="J37" s="9">
        <f t="shared" si="10"/>
        <v>0.75555555555555554</v>
      </c>
      <c r="K37">
        <v>18.332999999999998</v>
      </c>
      <c r="L37">
        <f t="shared" si="11"/>
        <v>6.666666666666667</v>
      </c>
      <c r="M37">
        <f t="shared" si="12"/>
        <v>3.333333333333333</v>
      </c>
      <c r="N37">
        <f t="shared" si="13"/>
        <v>0.33333333333333304</v>
      </c>
      <c r="O37">
        <f t="shared" si="14"/>
        <v>3.666666666666667</v>
      </c>
      <c r="P37">
        <f t="shared" si="15"/>
        <v>2.4444444444444442</v>
      </c>
      <c r="Q37" s="18" t="s">
        <v>145</v>
      </c>
      <c r="R37" s="19">
        <f>(TRUNC(K37))+I37</f>
        <v>16</v>
      </c>
      <c r="S37" s="3">
        <f>IF(R37&gt;=20,1,IF(R37=19,"1-",IF(R37=18,2,IF(R37=17,"2-",IF(R37=16,3,IF(R37=15,"3-","NE"))))))</f>
        <v>3</v>
      </c>
    </row>
    <row r="38" spans="1:24">
      <c r="A38" s="13" t="s">
        <v>120</v>
      </c>
      <c r="B38" s="5" t="s">
        <v>71</v>
      </c>
      <c r="C38" s="5" t="s">
        <v>72</v>
      </c>
      <c r="D38" s="6">
        <v>7</v>
      </c>
      <c r="E38" s="6">
        <v>10</v>
      </c>
      <c r="F38" s="7">
        <v>6</v>
      </c>
      <c r="G38" s="11"/>
      <c r="H38" s="17">
        <f t="shared" si="9"/>
        <v>23</v>
      </c>
      <c r="I38" s="13" t="s">
        <v>102</v>
      </c>
      <c r="J38" s="9">
        <f t="shared" si="10"/>
        <v>0.84444444444444444</v>
      </c>
      <c r="K38">
        <v>16.332000000000001</v>
      </c>
      <c r="L38">
        <f t="shared" si="11"/>
        <v>7.666666666666667</v>
      </c>
      <c r="M38">
        <f t="shared" si="12"/>
        <v>0.66666666666666696</v>
      </c>
      <c r="N38">
        <f t="shared" si="13"/>
        <v>2.333333333333333</v>
      </c>
      <c r="O38">
        <f t="shared" si="14"/>
        <v>1.666666666666667</v>
      </c>
      <c r="P38">
        <f t="shared" si="15"/>
        <v>1.5555555555555556</v>
      </c>
      <c r="Q38" s="18" t="s">
        <v>145</v>
      </c>
      <c r="R38" s="19">
        <f>(TRUNC(K38))+I38</f>
        <v>15</v>
      </c>
      <c r="S38" s="3" t="str">
        <f>IF(R38&gt;=20,1,IF(R38=19,"1-",IF(R38=18,2,IF(R38=17,"2-",IF(R38=16,3,IF(R38=15,"3-","NE"))))))</f>
        <v>3-</v>
      </c>
      <c r="T38">
        <v>3</v>
      </c>
    </row>
    <row r="39" spans="1:24">
      <c r="A39" s="13" t="s">
        <v>134</v>
      </c>
      <c r="B39" s="5" t="s">
        <v>71</v>
      </c>
      <c r="C39" s="5" t="s">
        <v>73</v>
      </c>
      <c r="D39" s="6">
        <v>9</v>
      </c>
      <c r="E39" s="6">
        <v>9</v>
      </c>
      <c r="F39" s="7">
        <v>9</v>
      </c>
      <c r="G39" s="11"/>
      <c r="H39" s="17">
        <f t="shared" si="9"/>
        <v>27</v>
      </c>
      <c r="I39" s="13" t="s">
        <v>99</v>
      </c>
      <c r="J39" s="9">
        <f t="shared" si="10"/>
        <v>1</v>
      </c>
      <c r="K39">
        <v>9.2330000000000005</v>
      </c>
      <c r="L39">
        <f t="shared" si="11"/>
        <v>9</v>
      </c>
      <c r="M39">
        <f t="shared" si="12"/>
        <v>0</v>
      </c>
      <c r="N39">
        <f t="shared" si="13"/>
        <v>0</v>
      </c>
      <c r="O39">
        <f t="shared" si="14"/>
        <v>0</v>
      </c>
      <c r="P39">
        <f t="shared" si="15"/>
        <v>0</v>
      </c>
      <c r="Q39" s="18" t="s">
        <v>145</v>
      </c>
      <c r="R39" s="19">
        <f>(TRUNC(K39))+I39</f>
        <v>11</v>
      </c>
      <c r="S39" s="3" t="str">
        <f>IF(R39&gt;=20,1,IF(R39=19,"1-",IF(R39=18,2,IF(R39=17,"2-",IF(R39=16,3,IF(R39=15,"3-","NE"))))))</f>
        <v>NE</v>
      </c>
      <c r="T39" s="4" t="s">
        <v>146</v>
      </c>
      <c r="U39">
        <v>18.233000000000001</v>
      </c>
      <c r="V39" s="18" t="s">
        <v>145</v>
      </c>
      <c r="W39" s="21">
        <f>(TRUNC(U39))+I39</f>
        <v>20</v>
      </c>
      <c r="X39" s="3">
        <f>IF(W39&gt;=20,1,IF(W39=19,"1-",IF(W39=18,2,IF(W39=17,"2-",IF(W39=16,3,IF(W39=15,"3-","NE"))))))</f>
        <v>1</v>
      </c>
    </row>
    <row r="40" spans="1:24">
      <c r="A40" s="13" t="s">
        <v>121</v>
      </c>
      <c r="B40" s="5" t="s">
        <v>74</v>
      </c>
      <c r="C40" s="5" t="s">
        <v>75</v>
      </c>
      <c r="D40" s="6">
        <v>7.8</v>
      </c>
      <c r="E40" s="6">
        <v>8</v>
      </c>
      <c r="F40" s="7">
        <v>7</v>
      </c>
      <c r="G40" s="11"/>
      <c r="H40" s="17">
        <f t="shared" si="9"/>
        <v>22.8</v>
      </c>
      <c r="I40" s="13" t="s">
        <v>102</v>
      </c>
      <c r="J40" s="9">
        <f t="shared" si="10"/>
        <v>0.96000000000000008</v>
      </c>
      <c r="K40">
        <v>13.031000000000001</v>
      </c>
      <c r="L40">
        <f t="shared" si="11"/>
        <v>7.6000000000000005</v>
      </c>
      <c r="M40">
        <f t="shared" si="12"/>
        <v>0.19999999999999929</v>
      </c>
      <c r="N40">
        <f t="shared" si="13"/>
        <v>0.39999999999999947</v>
      </c>
      <c r="O40">
        <f t="shared" si="14"/>
        <v>0.60000000000000053</v>
      </c>
      <c r="P40">
        <f t="shared" si="15"/>
        <v>0.39999999999999974</v>
      </c>
      <c r="Q40" s="4" t="s">
        <v>146</v>
      </c>
      <c r="R40" s="19">
        <f>(TRUNC(K40))+I40</f>
        <v>12</v>
      </c>
      <c r="S40" s="4" t="s">
        <v>146</v>
      </c>
      <c r="T40" s="4" t="s">
        <v>146</v>
      </c>
    </row>
    <row r="41" spans="1:24">
      <c r="A41" s="13" t="s">
        <v>127</v>
      </c>
      <c r="B41" s="5" t="s">
        <v>76</v>
      </c>
      <c r="C41" s="5" t="s">
        <v>77</v>
      </c>
      <c r="D41" s="6">
        <v>7</v>
      </c>
      <c r="E41" s="6">
        <v>7</v>
      </c>
      <c r="F41" s="7">
        <v>2.9</v>
      </c>
      <c r="G41" s="11"/>
      <c r="H41" s="17">
        <f t="shared" si="9"/>
        <v>16.899999999999999</v>
      </c>
      <c r="I41" s="13" t="s">
        <v>104</v>
      </c>
      <c r="J41" s="9">
        <f t="shared" si="10"/>
        <v>0.81777777777777771</v>
      </c>
      <c r="L41">
        <f t="shared" si="11"/>
        <v>5.6333333333333329</v>
      </c>
      <c r="M41">
        <f t="shared" si="12"/>
        <v>1.3666666666666671</v>
      </c>
      <c r="N41">
        <f t="shared" si="13"/>
        <v>1.3666666666666671</v>
      </c>
      <c r="O41">
        <f t="shared" si="14"/>
        <v>2.7333333333333329</v>
      </c>
      <c r="P41">
        <f t="shared" si="15"/>
        <v>1.8222222222222222</v>
      </c>
    </row>
    <row r="42" spans="1:24">
      <c r="A42" s="13" t="s">
        <v>123</v>
      </c>
      <c r="B42" s="5" t="s">
        <v>78</v>
      </c>
      <c r="C42" s="5" t="s">
        <v>79</v>
      </c>
      <c r="D42" s="6">
        <v>7</v>
      </c>
      <c r="E42" s="6">
        <v>7</v>
      </c>
      <c r="F42" s="7">
        <v>6.4</v>
      </c>
      <c r="G42" s="11">
        <v>1</v>
      </c>
      <c r="H42" s="17">
        <f t="shared" si="9"/>
        <v>21.4</v>
      </c>
      <c r="I42" s="13" t="s">
        <v>103</v>
      </c>
      <c r="J42" s="9">
        <f t="shared" si="10"/>
        <v>0.96666666666666667</v>
      </c>
      <c r="L42">
        <f t="shared" si="11"/>
        <v>7.1333333333333329</v>
      </c>
      <c r="M42">
        <f t="shared" si="12"/>
        <v>0.13333333333333286</v>
      </c>
      <c r="N42">
        <f t="shared" si="13"/>
        <v>0.13333333333333286</v>
      </c>
      <c r="O42">
        <f t="shared" si="14"/>
        <v>0.7333333333333325</v>
      </c>
      <c r="P42">
        <f t="shared" si="15"/>
        <v>0.33333333333333276</v>
      </c>
    </row>
    <row r="43" spans="1:24">
      <c r="A43" s="13" t="s">
        <v>136</v>
      </c>
      <c r="B43" s="5" t="s">
        <v>80</v>
      </c>
      <c r="C43" s="5" t="s">
        <v>81</v>
      </c>
      <c r="D43" s="6">
        <v>8</v>
      </c>
      <c r="E43" s="6">
        <v>8</v>
      </c>
      <c r="F43" s="7">
        <v>8</v>
      </c>
      <c r="G43" s="11">
        <v>1</v>
      </c>
      <c r="H43" s="17">
        <f t="shared" si="9"/>
        <v>25</v>
      </c>
      <c r="I43" s="13" t="s">
        <v>100</v>
      </c>
      <c r="J43" s="9">
        <f t="shared" si="10"/>
        <v>0.96666666666666656</v>
      </c>
      <c r="K43">
        <v>17.332999999999998</v>
      </c>
      <c r="L43">
        <f t="shared" si="11"/>
        <v>8.3333333333333339</v>
      </c>
      <c r="M43">
        <f t="shared" si="12"/>
        <v>0.33333333333333393</v>
      </c>
      <c r="N43">
        <f t="shared" si="13"/>
        <v>0.33333333333333393</v>
      </c>
      <c r="O43">
        <f t="shared" si="14"/>
        <v>0.33333333333333393</v>
      </c>
      <c r="P43">
        <f t="shared" si="15"/>
        <v>0.33333333333333393</v>
      </c>
      <c r="Q43" s="18" t="s">
        <v>145</v>
      </c>
      <c r="R43" s="19">
        <f>(TRUNC(K43))+I43</f>
        <v>18</v>
      </c>
      <c r="S43" s="3">
        <f>IF(R43&gt;=20,1,IF(R43=19,"1-",IF(R43=18,2,IF(R43=17,"2-",IF(R43=16,3,IF(R43=15,"3-","NE"))))))</f>
        <v>2</v>
      </c>
      <c r="T43" s="20">
        <v>2</v>
      </c>
    </row>
    <row r="44" spans="1:24">
      <c r="A44" s="13" t="s">
        <v>139</v>
      </c>
      <c r="B44" s="5" t="s">
        <v>69</v>
      </c>
      <c r="C44" s="5" t="s">
        <v>82</v>
      </c>
      <c r="D44" s="6">
        <v>10</v>
      </c>
      <c r="E44" s="6">
        <v>6</v>
      </c>
      <c r="F44" s="7">
        <v>4</v>
      </c>
      <c r="G44" s="11"/>
      <c r="H44" s="17">
        <f t="shared" si="9"/>
        <v>20</v>
      </c>
      <c r="I44" s="13" t="s">
        <v>103</v>
      </c>
      <c r="J44" s="9">
        <f t="shared" si="10"/>
        <v>0.77777777777777779</v>
      </c>
      <c r="L44">
        <f t="shared" si="11"/>
        <v>6.666666666666667</v>
      </c>
      <c r="M44">
        <f t="shared" si="12"/>
        <v>3.333333333333333</v>
      </c>
      <c r="N44">
        <f t="shared" si="13"/>
        <v>0.66666666666666696</v>
      </c>
      <c r="O44">
        <f t="shared" si="14"/>
        <v>2.666666666666667</v>
      </c>
      <c r="P44">
        <f t="shared" si="15"/>
        <v>2.2222222222222223</v>
      </c>
    </row>
    <row r="45" spans="1:24">
      <c r="A45" s="13" t="s">
        <v>119</v>
      </c>
      <c r="B45" s="5" t="s">
        <v>83</v>
      </c>
      <c r="C45" s="5" t="s">
        <v>84</v>
      </c>
      <c r="D45" s="6">
        <v>10</v>
      </c>
      <c r="E45" s="6">
        <v>8.5</v>
      </c>
      <c r="F45" s="7">
        <v>3.9</v>
      </c>
      <c r="G45" s="11">
        <v>1</v>
      </c>
      <c r="H45" s="17">
        <f t="shared" si="9"/>
        <v>23.4</v>
      </c>
      <c r="I45" s="13" t="s">
        <v>102</v>
      </c>
      <c r="J45" s="9">
        <f t="shared" si="10"/>
        <v>0.77333333333333332</v>
      </c>
      <c r="L45">
        <f t="shared" si="11"/>
        <v>7.8</v>
      </c>
      <c r="M45">
        <f t="shared" si="12"/>
        <v>2.2000000000000002</v>
      </c>
      <c r="N45">
        <f t="shared" si="13"/>
        <v>0.70000000000000018</v>
      </c>
      <c r="O45">
        <f t="shared" si="14"/>
        <v>3.9</v>
      </c>
      <c r="P45">
        <f t="shared" si="15"/>
        <v>2.2666666666666671</v>
      </c>
    </row>
    <row r="46" spans="1:24">
      <c r="A46" s="13" t="s">
        <v>135</v>
      </c>
      <c r="B46" s="5" t="s">
        <v>85</v>
      </c>
      <c r="C46" s="5" t="s">
        <v>86</v>
      </c>
      <c r="D46" s="6">
        <v>10</v>
      </c>
      <c r="E46" s="6">
        <v>10</v>
      </c>
      <c r="F46" s="7">
        <v>6</v>
      </c>
      <c r="G46" s="11"/>
      <c r="H46" s="17">
        <f t="shared" si="9"/>
        <v>26</v>
      </c>
      <c r="I46" s="13" t="s">
        <v>100</v>
      </c>
      <c r="J46" s="9">
        <f t="shared" si="10"/>
        <v>0.82222222222222219</v>
      </c>
      <c r="K46">
        <v>18.332999999999998</v>
      </c>
      <c r="L46">
        <f t="shared" si="11"/>
        <v>8.6666666666666661</v>
      </c>
      <c r="M46">
        <f t="shared" si="12"/>
        <v>1.3333333333333339</v>
      </c>
      <c r="N46">
        <f t="shared" si="13"/>
        <v>1.3333333333333339</v>
      </c>
      <c r="O46">
        <f t="shared" si="14"/>
        <v>2.6666666666666661</v>
      </c>
      <c r="P46">
        <f t="shared" si="15"/>
        <v>1.7777777777777779</v>
      </c>
      <c r="Q46" s="18" t="s">
        <v>145</v>
      </c>
      <c r="R46" s="19">
        <f>(TRUNC(K46))+I46</f>
        <v>19</v>
      </c>
      <c r="S46" s="3" t="str">
        <f>IF(R46&gt;=20,1,IF(R46=19,"1-",IF(R46=18,2,IF(R46=17,"2-",IF(R46=16,3,IF(R46=15,"3-","NE"))))))</f>
        <v>1-</v>
      </c>
    </row>
    <row r="47" spans="1:24">
      <c r="A47" s="13" t="s">
        <v>130</v>
      </c>
      <c r="B47" s="5" t="s">
        <v>87</v>
      </c>
      <c r="C47" s="5" t="s">
        <v>88</v>
      </c>
      <c r="D47" s="6">
        <v>8.75</v>
      </c>
      <c r="E47" s="6">
        <v>5</v>
      </c>
      <c r="F47" s="4">
        <v>0</v>
      </c>
      <c r="G47" s="11"/>
      <c r="H47" s="17">
        <f t="shared" si="9"/>
        <v>13.75</v>
      </c>
      <c r="I47" s="16" t="s">
        <v>108</v>
      </c>
      <c r="J47" s="9">
        <f t="shared" si="10"/>
        <v>0.69444444444444442</v>
      </c>
      <c r="L47">
        <f t="shared" si="11"/>
        <v>4.583333333333333</v>
      </c>
      <c r="M47">
        <f t="shared" si="12"/>
        <v>4.166666666666667</v>
      </c>
      <c r="N47">
        <f t="shared" si="13"/>
        <v>0.41666666666666696</v>
      </c>
      <c r="O47">
        <f t="shared" si="14"/>
        <v>4.583333333333333</v>
      </c>
      <c r="P47">
        <f t="shared" si="15"/>
        <v>3.0555555555555558</v>
      </c>
    </row>
    <row r="48" spans="1:24">
      <c r="A48" s="13" t="s">
        <v>118</v>
      </c>
      <c r="B48" s="5" t="s">
        <v>76</v>
      </c>
      <c r="C48" s="5" t="s">
        <v>89</v>
      </c>
      <c r="D48" s="6">
        <v>6.5</v>
      </c>
      <c r="E48" s="6">
        <v>10</v>
      </c>
      <c r="F48" s="7">
        <v>7</v>
      </c>
      <c r="G48" s="11"/>
      <c r="H48" s="17">
        <f t="shared" si="9"/>
        <v>23.5</v>
      </c>
      <c r="I48" s="13" t="s">
        <v>102</v>
      </c>
      <c r="J48" s="9">
        <f t="shared" si="10"/>
        <v>0.85555555555555562</v>
      </c>
      <c r="K48">
        <v>18.233000000000001</v>
      </c>
      <c r="L48">
        <f t="shared" si="11"/>
        <v>7.833333333333333</v>
      </c>
      <c r="M48">
        <f t="shared" si="12"/>
        <v>1.333333333333333</v>
      </c>
      <c r="N48">
        <f t="shared" si="13"/>
        <v>2.166666666666667</v>
      </c>
      <c r="O48">
        <f t="shared" si="14"/>
        <v>0.83333333333333304</v>
      </c>
      <c r="P48">
        <f t="shared" si="15"/>
        <v>1.4444444444444444</v>
      </c>
      <c r="Q48" s="18" t="s">
        <v>145</v>
      </c>
      <c r="R48" s="19">
        <f>(TRUNC(K48))+I48</f>
        <v>17</v>
      </c>
      <c r="S48" s="3" t="str">
        <f>IF(R48&gt;=20,1,IF(R48=19,"1-",IF(R48=18,2,IF(R48=17,"2-",IF(R48=16,3,IF(R48=15,"3-","NE"))))))</f>
        <v>2-</v>
      </c>
      <c r="T48">
        <v>2</v>
      </c>
    </row>
    <row r="49" spans="1:25">
      <c r="A49" s="13" t="s">
        <v>132</v>
      </c>
      <c r="B49" s="5" t="s">
        <v>71</v>
      </c>
      <c r="C49" s="5" t="s">
        <v>90</v>
      </c>
      <c r="D49" s="6">
        <v>10</v>
      </c>
      <c r="E49" s="6">
        <v>9</v>
      </c>
      <c r="F49" s="7">
        <v>10</v>
      </c>
      <c r="G49" s="11"/>
      <c r="H49" s="17">
        <f t="shared" si="9"/>
        <v>29</v>
      </c>
      <c r="I49" s="13" t="s">
        <v>98</v>
      </c>
      <c r="J49" s="9">
        <f t="shared" si="10"/>
        <v>0.95555555555555549</v>
      </c>
      <c r="K49">
        <v>9.1329999999999991</v>
      </c>
      <c r="L49">
        <f t="shared" si="11"/>
        <v>9.6666666666666661</v>
      </c>
      <c r="M49">
        <f t="shared" si="12"/>
        <v>0.33333333333333393</v>
      </c>
      <c r="N49">
        <f t="shared" si="13"/>
        <v>0.66666666666666607</v>
      </c>
      <c r="O49">
        <f t="shared" si="14"/>
        <v>0.33333333333333393</v>
      </c>
      <c r="P49">
        <f t="shared" si="15"/>
        <v>0.44444444444444464</v>
      </c>
      <c r="Q49" s="4" t="s">
        <v>146</v>
      </c>
      <c r="R49" s="19">
        <f>(TRUNC(K49))+I49</f>
        <v>12</v>
      </c>
      <c r="S49" s="4" t="s">
        <v>146</v>
      </c>
      <c r="T49" s="22" t="s">
        <v>149</v>
      </c>
      <c r="U49">
        <v>17.233000000000001</v>
      </c>
      <c r="V49" s="18" t="s">
        <v>145</v>
      </c>
      <c r="W49" s="21">
        <f>(TRUNC(U49))+I49</f>
        <v>20</v>
      </c>
      <c r="X49" s="3">
        <f>IF(W49&gt;=20,1,IF(W49=19,"1-",IF(W49=18,2,IF(W49=17,"2-",IF(W49=16,3,IF(W49=15,"3-","NE"))))))</f>
        <v>1</v>
      </c>
      <c r="Y49" s="8" t="s">
        <v>148</v>
      </c>
    </row>
    <row r="50" spans="1:25">
      <c r="A50" s="13" t="s">
        <v>135</v>
      </c>
      <c r="B50" s="5" t="s">
        <v>91</v>
      </c>
      <c r="C50" s="5" t="s">
        <v>92</v>
      </c>
      <c r="D50" s="6">
        <v>10</v>
      </c>
      <c r="E50" s="6">
        <v>8</v>
      </c>
      <c r="F50" s="7">
        <v>8</v>
      </c>
      <c r="G50" s="11"/>
      <c r="H50" s="17">
        <f t="shared" si="9"/>
        <v>26</v>
      </c>
      <c r="I50" s="13" t="s">
        <v>100</v>
      </c>
      <c r="J50" s="9">
        <f t="shared" si="10"/>
        <v>0.91111111111111109</v>
      </c>
      <c r="K50">
        <v>19.332000000000001</v>
      </c>
      <c r="L50">
        <f t="shared" si="11"/>
        <v>8.6666666666666661</v>
      </c>
      <c r="M50">
        <f t="shared" si="12"/>
        <v>1.3333333333333339</v>
      </c>
      <c r="N50">
        <f t="shared" si="13"/>
        <v>0.66666666666666607</v>
      </c>
      <c r="O50">
        <f t="shared" si="14"/>
        <v>0.66666666666666607</v>
      </c>
      <c r="P50">
        <f t="shared" si="15"/>
        <v>0.88888888888888873</v>
      </c>
      <c r="Q50" s="18" t="s">
        <v>145</v>
      </c>
      <c r="R50" s="19">
        <f>(TRUNC(K50))+I50</f>
        <v>20</v>
      </c>
      <c r="S50" s="3">
        <f>IF(R50&gt;=20,1,IF(R50=19,"1-",IF(R50=18,2,IF(R50=17,"2-",IF(R50=16,3,IF(R50=15,"3-","NE"))))))</f>
        <v>1</v>
      </c>
      <c r="T50" s="20">
        <v>1</v>
      </c>
    </row>
  </sheetData>
  <sheetProtection formatCells="0" formatColumns="0" formatRows="0" insertColumns="0" insertRows="0" insertHyperlinks="0" deleteColumns="0" deleteRows="0" sort="0" autoFilter="0" pivotTables="0"/>
  <sortState ref="A2:Y50">
    <sortCondition ref="C2:C50"/>
  </sortState>
  <conditionalFormatting sqref="S48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{5A533792-7272-4E25-8D6E-210B64A13425}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533792-7272-4E25-8D6E-210B64A134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Známky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Petr Kokaisl</cp:lastModifiedBy>
  <dcterms:created xsi:type="dcterms:W3CDTF">2018-04-19T20:01:46Z</dcterms:created>
  <dcterms:modified xsi:type="dcterms:W3CDTF">2018-05-16T16:52:39Z</dcterms:modified>
</cp:coreProperties>
</file>